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Data Visualization with Excel Dashboards and Raports\kody\r02\"/>
    </mc:Choice>
  </mc:AlternateContent>
  <xr:revisionPtr revIDLastSave="0" documentId="13_ncr:1_{3F2856D3-394E-4227-8105-C3F5E33FF87C}" xr6:coauthVersionLast="47" xr6:coauthVersionMax="47" xr10:uidLastSave="{00000000-0000-0000-0000-000000000000}"/>
  <bookViews>
    <workbookView xWindow="-108" yWindow="-108" windowWidth="23256" windowHeight="12576" activeTab="5" xr2:uid="{B0869B68-2C88-4EB3-8069-AE4F8D96DC73}"/>
  </bookViews>
  <sheets>
    <sheet name="Pulpit nawigacyjny" sheetId="5" r:id="rId1"/>
    <sheet name="Status" sheetId="8" r:id="rId2"/>
    <sheet name="Postęp" sheetId="2" r:id="rId3"/>
    <sheet name="Zatwierdzenia" sheetId="3" r:id="rId4"/>
    <sheet name="Etapy" sheetId="4" r:id="rId5"/>
    <sheet name="Układ" sheetId="1" r:id="rId6"/>
  </sheets>
  <calcPr calcId="191029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2" l="1"/>
  <c r="E2" i="4"/>
  <c r="E3" i="4"/>
  <c r="E4" i="4"/>
  <c r="E5" i="4"/>
  <c r="E6" i="4"/>
  <c r="E7" i="4"/>
  <c r="E8" i="4"/>
  <c r="B5" i="2"/>
  <c r="C5" i="2"/>
  <c r="C6" i="2"/>
  <c r="F2" i="4" l="1"/>
  <c r="F3" i="4"/>
  <c r="F4" i="4"/>
  <c r="F5" i="4"/>
  <c r="F6" i="4"/>
  <c r="F7" i="4"/>
  <c r="F8" i="4"/>
  <c r="D2" i="4"/>
  <c r="D3" i="4"/>
  <c r="D4" i="4"/>
  <c r="D5" i="4"/>
  <c r="D6" i="4"/>
  <c r="D7" i="4"/>
  <c r="D8" i="4"/>
</calcChain>
</file>

<file path=xl/sharedStrings.xml><?xml version="1.0" encoding="utf-8"?>
<sst xmlns="http://schemas.openxmlformats.org/spreadsheetml/2006/main" count="61" uniqueCount="32">
  <si>
    <t>Metric</t>
  </si>
  <si>
    <t>Hours</t>
  </si>
  <si>
    <t>Tasks</t>
  </si>
  <si>
    <t>Actual</t>
  </si>
  <si>
    <t>Budget Project to Date</t>
  </si>
  <si>
    <t>Total</t>
  </si>
  <si>
    <t>Sprint</t>
  </si>
  <si>
    <t>Developer</t>
  </si>
  <si>
    <t>Commits</t>
  </si>
  <si>
    <t>Rachel</t>
  </si>
  <si>
    <t>Andrew</t>
  </si>
  <si>
    <t>Payton</t>
  </si>
  <si>
    <t>Carlos</t>
  </si>
  <si>
    <t>Ava</t>
  </si>
  <si>
    <t>User Login</t>
  </si>
  <si>
    <t>User Maintenance</t>
  </si>
  <si>
    <t>Time Entry</t>
  </si>
  <si>
    <t>Time Edit</t>
  </si>
  <si>
    <t>Review</t>
  </si>
  <si>
    <t>Submit</t>
  </si>
  <si>
    <t>Feature</t>
  </si>
  <si>
    <t>Start</t>
  </si>
  <si>
    <t>End</t>
  </si>
  <si>
    <t>Database</t>
  </si>
  <si>
    <t>Sum of Commits</t>
  </si>
  <si>
    <t>Row Labels</t>
  </si>
  <si>
    <t>Grand Total</t>
  </si>
  <si>
    <t>Blank</t>
  </si>
  <si>
    <t>Complete</t>
  </si>
  <si>
    <t>Future</t>
  </si>
  <si>
    <t>Status</t>
  </si>
  <si>
    <t>Color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</si>
</sst>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165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9" fontId="0" fillId="0" borderId="0" xfId="2" applyFont="1"/>
    <xf numFmtId="0" fontId="0" fillId="2" borderId="0" xfId="0" applyFill="1"/>
  </cellXfs>
  <cellStyles count="3">
    <cellStyle name="Dziesiętny" xfId="1" builtinId="3"/>
    <cellStyle name="Normalny" xfId="0" builtinId="0"/>
    <cellStyle name="Procentowy" xfId="2" builtinId="5"/>
  </cellStyles>
  <dxfs count="7"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(* #,##0_);_(* \(#,##0\);_(* &quot;-&quot;??_);_(@_)"/>
    </dxf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Godziny</a:t>
            </a:r>
            <a:r>
              <a:rPr lang="pl-PL" baseline="0"/>
              <a:t> a budżet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Postęp!$A$3</c:f>
              <c:strCache>
                <c:ptCount val="1"/>
                <c:pt idx="0">
                  <c:v>Budget Project to Date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Postęp!$B$1:$C$1</c15:sqref>
                  </c15:fullRef>
                </c:ext>
              </c:extLst>
              <c:f>Postęp!$B$1</c:f>
              <c:strCache>
                <c:ptCount val="1"/>
                <c:pt idx="0">
                  <c:v>Hours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Postęp!$B$3:$C$3</c15:sqref>
                  </c15:fullRef>
                </c:ext>
              </c:extLst>
              <c:f>Postęp!$B$3</c:f>
              <c:numCache>
                <c:formatCode>_(* #\ ##0_);_(* \(#\ ##0\);_(* "-"??_);_(@_)</c:formatCode>
                <c:ptCount val="1"/>
                <c:pt idx="0">
                  <c:v>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82-4DB8-AEE9-B71E21EAB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936943568"/>
        <c:axId val="936944552"/>
      </c:barChart>
      <c:barChart>
        <c:barDir val="bar"/>
        <c:grouping val="clustered"/>
        <c:varyColors val="0"/>
        <c:ser>
          <c:idx val="0"/>
          <c:order val="0"/>
          <c:tx>
            <c:strRef>
              <c:f>Postęp!$A$2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Postęp!$B$1:$C$1</c15:sqref>
                  </c15:fullRef>
                </c:ext>
              </c:extLst>
              <c:f>Postęp!$B$1</c:f>
              <c:strCache>
                <c:ptCount val="1"/>
                <c:pt idx="0">
                  <c:v>Hours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Postęp!$B$2:$C$2</c15:sqref>
                  </c15:fullRef>
                </c:ext>
              </c:extLst>
              <c:f>Postęp!$B$2</c:f>
              <c:numCache>
                <c:formatCode>_(* #\ ##0_);_(* \(#\ ##0\);_(* "-"??_);_(@_)</c:formatCode>
                <c:ptCount val="1"/>
                <c:pt idx="0">
                  <c:v>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82-4DB8-AEE9-B71E21EAB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axId val="950781952"/>
        <c:axId val="990157168"/>
      </c:barChart>
      <c:catAx>
        <c:axId val="9369435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936944552"/>
        <c:crosses val="autoZero"/>
        <c:auto val="1"/>
        <c:lblAlgn val="ctr"/>
        <c:lblOffset val="100"/>
        <c:noMultiLvlLbl val="0"/>
      </c:catAx>
      <c:valAx>
        <c:axId val="936944552"/>
        <c:scaling>
          <c:orientation val="minMax"/>
          <c:min val="0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36943568"/>
        <c:crosses val="autoZero"/>
        <c:crossBetween val="between"/>
      </c:valAx>
      <c:valAx>
        <c:axId val="990157168"/>
        <c:scaling>
          <c:orientation val="minMax"/>
        </c:scaling>
        <c:delete val="1"/>
        <c:axPos val="t"/>
        <c:numFmt formatCode="_(* #\ ##0_);_(* \(#\ ##0\);_(* &quot;-&quot;??_);_(@_)" sourceLinked="1"/>
        <c:majorTickMark val="out"/>
        <c:minorTickMark val="none"/>
        <c:tickLblPos val="nextTo"/>
        <c:crossAx val="950781952"/>
        <c:crosses val="max"/>
        <c:crossBetween val="between"/>
      </c:valAx>
      <c:catAx>
        <c:axId val="9507819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901571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 sz="1400" b="0" i="0" u="none" strike="noStrike" baseline="0">
                <a:effectLst/>
              </a:rPr>
              <a:t>Zadania ukończone a budżet</a:t>
            </a:r>
            <a:endParaRPr lang="en-US" i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bar"/>
        <c:grouping val="clustered"/>
        <c:varyColors val="0"/>
        <c:ser>
          <c:idx val="1"/>
          <c:order val="1"/>
          <c:tx>
            <c:strRef>
              <c:f>Postęp!$A$3</c:f>
              <c:strCache>
                <c:ptCount val="1"/>
                <c:pt idx="0">
                  <c:v>Budget Project to Date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Postęp!$B$1:$C$1</c15:sqref>
                  </c15:fullRef>
                </c:ext>
              </c:extLst>
              <c:f>Postęp!$C$1</c:f>
              <c:strCache>
                <c:ptCount val="1"/>
                <c:pt idx="0">
                  <c:v>Tasks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Postęp!$B$3:$C$3</c15:sqref>
                  </c15:fullRef>
                </c:ext>
              </c:extLst>
              <c:f>Postęp!$C$3</c:f>
              <c:numCache>
                <c:formatCode>_(* #\ ##0_);_(* \(#\ ##0\);_(* "-"??_);_(@_)</c:formatCode>
                <c:ptCount val="1"/>
                <c:pt idx="0">
                  <c:v>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66-45E5-A32E-0414C7885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936943568"/>
        <c:axId val="936944552"/>
      </c:barChart>
      <c:barChart>
        <c:barDir val="bar"/>
        <c:grouping val="clustered"/>
        <c:varyColors val="0"/>
        <c:ser>
          <c:idx val="0"/>
          <c:order val="0"/>
          <c:tx>
            <c:strRef>
              <c:f>Postęp!$A$2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Postęp!$B$1:$C$1</c15:sqref>
                  </c15:fullRef>
                </c:ext>
              </c:extLst>
              <c:f>Postęp!$C$1</c:f>
              <c:strCache>
                <c:ptCount val="1"/>
                <c:pt idx="0">
                  <c:v>Tasks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Postęp!$B$2:$C$2</c15:sqref>
                  </c15:fullRef>
                </c:ext>
              </c:extLst>
              <c:f>Postęp!$C$2</c:f>
              <c:numCache>
                <c:formatCode>_(* #\ ##0_);_(* \(#\ ##0\);_(* "-"??_);_(@_)</c:formatCode>
                <c:ptCount val="1"/>
                <c:pt idx="0">
                  <c:v>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66-45E5-A32E-0414C7885E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axId val="950781952"/>
        <c:axId val="990157168"/>
      </c:barChart>
      <c:catAx>
        <c:axId val="93694356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936944552"/>
        <c:crosses val="autoZero"/>
        <c:auto val="1"/>
        <c:lblAlgn val="ctr"/>
        <c:lblOffset val="100"/>
        <c:noMultiLvlLbl val="0"/>
      </c:catAx>
      <c:valAx>
        <c:axId val="936944552"/>
        <c:scaling>
          <c:orientation val="minMax"/>
          <c:min val="0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36943568"/>
        <c:crosses val="autoZero"/>
        <c:crossBetween val="between"/>
      </c:valAx>
      <c:valAx>
        <c:axId val="990157168"/>
        <c:scaling>
          <c:orientation val="minMax"/>
        </c:scaling>
        <c:delete val="1"/>
        <c:axPos val="t"/>
        <c:numFmt formatCode="_(* #\ ##0_);_(* \(#\ ##0\);_(* &quot;-&quot;??_);_(@_)" sourceLinked="1"/>
        <c:majorTickMark val="out"/>
        <c:minorTickMark val="none"/>
        <c:tickLblPos val="nextTo"/>
        <c:crossAx val="950781952"/>
        <c:crosses val="max"/>
        <c:crossBetween val="between"/>
      </c:valAx>
      <c:catAx>
        <c:axId val="9507819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901571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[ProjektIT.xlsx]Pulpit nawigacyjny!PivotTable21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Zatwierdzenia kodu</a:t>
            </a:r>
            <a:r>
              <a:rPr lang="pl-PL" baseline="0"/>
              <a:t> na sprint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spPr>
          <a:ln w="28575" cap="rnd">
            <a:solidFill>
              <a:schemeClr val="accent1">
                <a:lumMod val="50000"/>
              </a:schemeClr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'Pulpit nawigacyjny'!$G$11</c:f>
              <c:strCache>
                <c:ptCount val="1"/>
                <c:pt idx="0">
                  <c:v>Suma</c:v>
                </c:pt>
              </c:strCache>
            </c:strRef>
          </c:tx>
          <c:spPr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'Pulpit nawigacyjny'!$F$12:$F$17</c:f>
              <c:strCach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'Pulpit nawigacyjny'!$G$12:$G$17</c:f>
              <c:numCache>
                <c:formatCode>General</c:formatCode>
                <c:ptCount val="5"/>
                <c:pt idx="0">
                  <c:v>33</c:v>
                </c:pt>
                <c:pt idx="1">
                  <c:v>38</c:v>
                </c:pt>
                <c:pt idx="2">
                  <c:v>31</c:v>
                </c:pt>
                <c:pt idx="3">
                  <c:v>39</c:v>
                </c:pt>
                <c:pt idx="4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FE-43D1-ACD9-1B3E081775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8046136"/>
        <c:axId val="988045152"/>
      </c:lineChart>
      <c:catAx>
        <c:axId val="988046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88045152"/>
        <c:crosses val="autoZero"/>
        <c:auto val="1"/>
        <c:lblAlgn val="ctr"/>
        <c:lblOffset val="100"/>
        <c:noMultiLvlLbl val="0"/>
      </c:catAx>
      <c:valAx>
        <c:axId val="98804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88046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[ProjektIT.xlsx]Pulpit nawigacyjny!PivotTable22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Zatwierdzenia</a:t>
            </a:r>
            <a:r>
              <a:rPr lang="pl-PL" baseline="0"/>
              <a:t> kodu według programistów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ivotFmts>
      <c:pivotFmt>
        <c:idx val="0"/>
        <c:spPr>
          <a:solidFill>
            <a:schemeClr val="accent1">
              <a:lumMod val="5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'Pulpit nawigacyjny'!$N$11</c:f>
              <c:strCache>
                <c:ptCount val="1"/>
                <c:pt idx="0">
                  <c:v>Suma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'Pulpit nawigacyjny'!$M$12:$M$17</c:f>
              <c:strCache>
                <c:ptCount val="5"/>
                <c:pt idx="0">
                  <c:v>Andrew</c:v>
                </c:pt>
                <c:pt idx="1">
                  <c:v>Ava</c:v>
                </c:pt>
                <c:pt idx="2">
                  <c:v>Carlos</c:v>
                </c:pt>
                <c:pt idx="3">
                  <c:v>Payton</c:v>
                </c:pt>
                <c:pt idx="4">
                  <c:v>Rachel</c:v>
                </c:pt>
              </c:strCache>
            </c:strRef>
          </c:cat>
          <c:val>
            <c:numRef>
              <c:f>'Pulpit nawigacyjny'!$N$12:$N$17</c:f>
              <c:numCache>
                <c:formatCode>General</c:formatCode>
                <c:ptCount val="5"/>
                <c:pt idx="0">
                  <c:v>7</c:v>
                </c:pt>
                <c:pt idx="1">
                  <c:v>4</c:v>
                </c:pt>
                <c:pt idx="2">
                  <c:v>8</c:v>
                </c:pt>
                <c:pt idx="3">
                  <c:v>10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CA-4DC3-92F4-EF4141DE06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82032496"/>
        <c:axId val="982032824"/>
      </c:barChart>
      <c:catAx>
        <c:axId val="982032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82032824"/>
        <c:crosses val="autoZero"/>
        <c:auto val="1"/>
        <c:lblAlgn val="ctr"/>
        <c:lblOffset val="100"/>
        <c:noMultiLvlLbl val="0"/>
      </c:catAx>
      <c:valAx>
        <c:axId val="982032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82032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</a:t>
            </a:r>
            <a:r>
              <a:rPr lang="pl-PL"/>
              <a:t>gólny</a:t>
            </a:r>
            <a:r>
              <a:rPr lang="pl-PL" baseline="0"/>
              <a:t> postęp projektu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bar"/>
        <c:grouping val="stacked"/>
        <c:varyColors val="0"/>
        <c:ser>
          <c:idx val="2"/>
          <c:order val="0"/>
          <c:tx>
            <c:strRef>
              <c:f>Etapy!$D$1</c:f>
              <c:strCache>
                <c:ptCount val="1"/>
                <c:pt idx="0">
                  <c:v>Blank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Etapy!$A$2:$A$8</c:f>
              <c:strCache>
                <c:ptCount val="7"/>
                <c:pt idx="0">
                  <c:v>Database</c:v>
                </c:pt>
                <c:pt idx="1">
                  <c:v>User Login</c:v>
                </c:pt>
                <c:pt idx="2">
                  <c:v>User Maintenance</c:v>
                </c:pt>
                <c:pt idx="3">
                  <c:v>Time Entry</c:v>
                </c:pt>
                <c:pt idx="4">
                  <c:v>Time Edit</c:v>
                </c:pt>
                <c:pt idx="5">
                  <c:v>Review</c:v>
                </c:pt>
                <c:pt idx="6">
                  <c:v>Submit</c:v>
                </c:pt>
              </c:strCache>
            </c:strRef>
          </c:cat>
          <c:val>
            <c:numRef>
              <c:f>Etapy!$D$2:$D$8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5D-4DF0-9363-B886DDBFDB07}"/>
            </c:ext>
          </c:extLst>
        </c:ser>
        <c:ser>
          <c:idx val="3"/>
          <c:order val="1"/>
          <c:tx>
            <c:strRef>
              <c:f>Etapy!$E$1</c:f>
              <c:strCache>
                <c:ptCount val="1"/>
                <c:pt idx="0">
                  <c:v>Complete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Etapy!$A$2:$A$8</c:f>
              <c:strCache>
                <c:ptCount val="7"/>
                <c:pt idx="0">
                  <c:v>Database</c:v>
                </c:pt>
                <c:pt idx="1">
                  <c:v>User Login</c:v>
                </c:pt>
                <c:pt idx="2">
                  <c:v>User Maintenance</c:v>
                </c:pt>
                <c:pt idx="3">
                  <c:v>Time Entry</c:v>
                </c:pt>
                <c:pt idx="4">
                  <c:v>Time Edit</c:v>
                </c:pt>
                <c:pt idx="5">
                  <c:v>Review</c:v>
                </c:pt>
                <c:pt idx="6">
                  <c:v>Submit</c:v>
                </c:pt>
              </c:strCache>
            </c:strRef>
          </c:cat>
          <c:val>
            <c:numRef>
              <c:f>Etapy!$E$2:$E$8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5D-4DF0-9363-B886DDBFDB07}"/>
            </c:ext>
          </c:extLst>
        </c:ser>
        <c:ser>
          <c:idx val="4"/>
          <c:order val="2"/>
          <c:tx>
            <c:strRef>
              <c:f>Etapy!$F$1</c:f>
              <c:strCache>
                <c:ptCount val="1"/>
                <c:pt idx="0">
                  <c:v>Future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Etapy!$A$2:$A$8</c:f>
              <c:strCache>
                <c:ptCount val="7"/>
                <c:pt idx="0">
                  <c:v>Database</c:v>
                </c:pt>
                <c:pt idx="1">
                  <c:v>User Login</c:v>
                </c:pt>
                <c:pt idx="2">
                  <c:v>User Maintenance</c:v>
                </c:pt>
                <c:pt idx="3">
                  <c:v>Time Entry</c:v>
                </c:pt>
                <c:pt idx="4">
                  <c:v>Time Edit</c:v>
                </c:pt>
                <c:pt idx="5">
                  <c:v>Review</c:v>
                </c:pt>
                <c:pt idx="6">
                  <c:v>Submit</c:v>
                </c:pt>
              </c:strCache>
            </c:strRef>
          </c:cat>
          <c:val>
            <c:numRef>
              <c:f>Etapy!$F$2:$F$8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5D-4DF0-9363-B886DDBFD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40707528"/>
        <c:axId val="940707856"/>
      </c:barChart>
      <c:catAx>
        <c:axId val="9407075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940707856"/>
        <c:crosses val="autoZero"/>
        <c:auto val="1"/>
        <c:lblAlgn val="ctr"/>
        <c:lblOffset val="100"/>
        <c:noMultiLvlLbl val="0"/>
      </c:catAx>
      <c:valAx>
        <c:axId val="940707856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940707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emf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1</xdr:row>
      <xdr:rowOff>66675</xdr:rowOff>
    </xdr:from>
    <xdr:to>
      <xdr:col>11</xdr:col>
      <xdr:colOff>504825</xdr:colOff>
      <xdr:row>8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2435A7-64CB-4700-BF4B-9F124529B2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514350</xdr:colOff>
      <xdr:row>1</xdr:row>
      <xdr:rowOff>57149</xdr:rowOff>
    </xdr:from>
    <xdr:to>
      <xdr:col>17</xdr:col>
      <xdr:colOff>419100</xdr:colOff>
      <xdr:row>7</xdr:row>
      <xdr:rowOff>180974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E2C58D6-7A71-4EBC-BB47-83EA7B06F7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504825</xdr:colOff>
      <xdr:row>8</xdr:row>
      <xdr:rowOff>9525</xdr:rowOff>
    </xdr:from>
    <xdr:to>
      <xdr:col>10</xdr:col>
      <xdr:colOff>114300</xdr:colOff>
      <xdr:row>22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B80B44D-A113-4944-BC1A-A8D1C1DA46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114300</xdr:colOff>
      <xdr:row>8</xdr:row>
      <xdr:rowOff>0</xdr:rowOff>
    </xdr:from>
    <xdr:to>
      <xdr:col>17</xdr:col>
      <xdr:colOff>419100</xdr:colOff>
      <xdr:row>22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8D68B45-5544-429B-B121-26EF0DF64C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504824</xdr:colOff>
      <xdr:row>22</xdr:row>
      <xdr:rowOff>95250</xdr:rowOff>
    </xdr:from>
    <xdr:to>
      <xdr:col>17</xdr:col>
      <xdr:colOff>400049</xdr:colOff>
      <xdr:row>32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04312B5-EFCB-4079-800F-835AD7ED1E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504824</xdr:colOff>
          <xdr:row>1</xdr:row>
          <xdr:rowOff>71530</xdr:rowOff>
        </xdr:from>
        <xdr:to>
          <xdr:col>6</xdr:col>
          <xdr:colOff>161925</xdr:colOff>
          <xdr:row>8</xdr:row>
          <xdr:rowOff>9525</xdr:rowOff>
        </xdr:to>
        <xdr:pic>
          <xdr:nvPicPr>
            <xdr:cNvPr id="10" name="Picture 9">
              <a:extLst>
                <a:ext uri="{FF2B5EF4-FFF2-40B4-BE49-F238E27FC236}">
                  <a16:creationId xmlns:a16="http://schemas.microsoft.com/office/drawing/2014/main" id="{1F21524B-ADCC-4CE4-9552-2DEB61F05C3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Status!$B$2" spid="_x0000_s5165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2333624" y="1976530"/>
              <a:ext cx="1752601" cy="127149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5</xdr:row>
      <xdr:rowOff>161925</xdr:rowOff>
    </xdr:from>
    <xdr:to>
      <xdr:col>9</xdr:col>
      <xdr:colOff>95250</xdr:colOff>
      <xdr:row>10</xdr:row>
      <xdr:rowOff>38100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57FBFC19-BCBD-427D-8D49-BF9EF0568DBA}"/>
            </a:ext>
          </a:extLst>
        </xdr:cNvPr>
        <xdr:cNvSpPr/>
      </xdr:nvSpPr>
      <xdr:spPr>
        <a:xfrm>
          <a:off x="2676525" y="1114425"/>
          <a:ext cx="2905125" cy="8286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l-PL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Godziny a budżet (pociskowy)</a:t>
          </a:r>
          <a:endParaRPr lang="en-US" sz="1100"/>
        </a:p>
      </xdr:txBody>
    </xdr:sp>
    <xdr:clientData/>
  </xdr:twoCellAnchor>
  <xdr:twoCellAnchor>
    <xdr:from>
      <xdr:col>9</xdr:col>
      <xdr:colOff>219076</xdr:colOff>
      <xdr:row>5</xdr:row>
      <xdr:rowOff>152400</xdr:rowOff>
    </xdr:from>
    <xdr:to>
      <xdr:col>13</xdr:col>
      <xdr:colOff>561976</xdr:colOff>
      <xdr:row>10</xdr:row>
      <xdr:rowOff>28575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A28243DA-DE8F-4FC1-8569-9686C5B6061F}"/>
            </a:ext>
          </a:extLst>
        </xdr:cNvPr>
        <xdr:cNvSpPr/>
      </xdr:nvSpPr>
      <xdr:spPr>
        <a:xfrm>
          <a:off x="5705476" y="1104900"/>
          <a:ext cx="2781300" cy="8286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l-PL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Zadania a budżet (pociskowy)</a:t>
          </a:r>
          <a:endParaRPr lang="en-US" sz="1100"/>
        </a:p>
      </xdr:txBody>
    </xdr:sp>
    <xdr:clientData/>
  </xdr:twoCellAnchor>
  <xdr:twoCellAnchor>
    <xdr:from>
      <xdr:col>1</xdr:col>
      <xdr:colOff>590550</xdr:colOff>
      <xdr:row>10</xdr:row>
      <xdr:rowOff>152400</xdr:rowOff>
    </xdr:from>
    <xdr:to>
      <xdr:col>7</xdr:col>
      <xdr:colOff>523875</xdr:colOff>
      <xdr:row>23</xdr:row>
      <xdr:rowOff>152400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93713E34-A93C-4B90-8EE0-6BE1D814CAE1}"/>
            </a:ext>
          </a:extLst>
        </xdr:cNvPr>
        <xdr:cNvSpPr/>
      </xdr:nvSpPr>
      <xdr:spPr>
        <a:xfrm>
          <a:off x="1200150" y="2057400"/>
          <a:ext cx="3590925" cy="2476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l-PL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Zatwierdzenia kodu według sprintów (liniowy)</a:t>
          </a:r>
          <a:endParaRPr lang="en-US" sz="1100"/>
        </a:p>
      </xdr:txBody>
    </xdr:sp>
    <xdr:clientData/>
  </xdr:twoCellAnchor>
  <xdr:twoCellAnchor>
    <xdr:from>
      <xdr:col>8</xdr:col>
      <xdr:colOff>47625</xdr:colOff>
      <xdr:row>10</xdr:row>
      <xdr:rowOff>161925</xdr:rowOff>
    </xdr:from>
    <xdr:to>
      <xdr:col>13</xdr:col>
      <xdr:colOff>590550</xdr:colOff>
      <xdr:row>23</xdr:row>
      <xdr:rowOff>161925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62C73074-2CE4-4D3C-B92B-8E889E96AA0D}"/>
            </a:ext>
          </a:extLst>
        </xdr:cNvPr>
        <xdr:cNvSpPr/>
      </xdr:nvSpPr>
      <xdr:spPr>
        <a:xfrm>
          <a:off x="4924425" y="2066925"/>
          <a:ext cx="3590925" cy="24765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Zatwierdzenia kodu w bieżącym sprincie według</a:t>
          </a:r>
          <a:r>
            <a:rPr lang="pl-PL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programistów (kolumnowy) </a:t>
          </a:r>
        </a:p>
        <a:p>
          <a:pPr algn="l"/>
          <a:endParaRPr lang="en-US" sz="1100"/>
        </a:p>
      </xdr:txBody>
    </xdr:sp>
    <xdr:clientData/>
  </xdr:twoCellAnchor>
  <xdr:twoCellAnchor>
    <xdr:from>
      <xdr:col>1</xdr:col>
      <xdr:colOff>542925</xdr:colOff>
      <xdr:row>24</xdr:row>
      <xdr:rowOff>38100</xdr:rowOff>
    </xdr:from>
    <xdr:to>
      <xdr:col>14</xdr:col>
      <xdr:colOff>0</xdr:colOff>
      <xdr:row>34</xdr:row>
      <xdr:rowOff>171450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23B3B44A-C15C-4BF5-B6D6-3395E178AE9F}"/>
            </a:ext>
          </a:extLst>
        </xdr:cNvPr>
        <xdr:cNvSpPr/>
      </xdr:nvSpPr>
      <xdr:spPr>
        <a:xfrm>
          <a:off x="1152525" y="4610100"/>
          <a:ext cx="7381875" cy="203835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l-PL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Diagram Gantta pokazujący postęp</a:t>
          </a:r>
          <a:endParaRPr lang="en-US" sz="1100"/>
        </a:p>
      </xdr:txBody>
    </xdr:sp>
    <xdr:clientData/>
  </xdr:twoCellAnchor>
  <xdr:twoCellAnchor>
    <xdr:from>
      <xdr:col>2</xdr:col>
      <xdr:colOff>47625</xdr:colOff>
      <xdr:row>5</xdr:row>
      <xdr:rowOff>133350</xdr:rowOff>
    </xdr:from>
    <xdr:to>
      <xdr:col>4</xdr:col>
      <xdr:colOff>133350</xdr:colOff>
      <xdr:row>10</xdr:row>
      <xdr:rowOff>9525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9B739767-AFB1-4387-81EA-4A3021193C4B}"/>
            </a:ext>
          </a:extLst>
        </xdr:cNvPr>
        <xdr:cNvSpPr/>
      </xdr:nvSpPr>
      <xdr:spPr>
        <a:xfrm>
          <a:off x="1266825" y="1085850"/>
          <a:ext cx="1304925" cy="8286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l-PL" sz="1100"/>
            <a:t>Ogólny status</a:t>
          </a:r>
          <a:endParaRPr lang="en-US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ck Kusleika" refreshedDate="43975.448094097221" createdVersion="6" refreshedVersion="6" minRefreshableVersion="3" recordCount="75" xr:uid="{3EE0F577-BEC5-451B-8093-2A53C2467501}">
  <cacheSource type="worksheet">
    <worksheetSource name="tblCommits"/>
  </cacheSource>
  <cacheFields count="3">
    <cacheField name="Sprint" numFmtId="0">
      <sharedItems containsSemiMixedTypes="0" containsString="0" containsNumber="1" containsInteger="1" minValue="1" maxValue="15" count="1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</sharedItems>
    </cacheField>
    <cacheField name="Developer" numFmtId="0">
      <sharedItems containsBlank="1" count="6">
        <s v="Rachel"/>
        <s v="Andrew"/>
        <s v="Payton"/>
        <s v="Carlos"/>
        <s v="Ava"/>
        <m/>
      </sharedItems>
    </cacheField>
    <cacheField name="Commits" numFmtId="0">
      <sharedItems containsString="0" containsBlank="1" containsNumber="1" containsInteger="1" minValue="4" maxValue="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5">
  <r>
    <x v="0"/>
    <x v="0"/>
    <n v="7"/>
  </r>
  <r>
    <x v="0"/>
    <x v="1"/>
    <n v="5"/>
  </r>
  <r>
    <x v="0"/>
    <x v="2"/>
    <n v="7"/>
  </r>
  <r>
    <x v="0"/>
    <x v="3"/>
    <n v="9"/>
  </r>
  <r>
    <x v="0"/>
    <x v="4"/>
    <n v="5"/>
  </r>
  <r>
    <x v="1"/>
    <x v="0"/>
    <n v="4"/>
  </r>
  <r>
    <x v="1"/>
    <x v="1"/>
    <n v="10"/>
  </r>
  <r>
    <x v="1"/>
    <x v="2"/>
    <n v="4"/>
  </r>
  <r>
    <x v="1"/>
    <x v="3"/>
    <n v="10"/>
  </r>
  <r>
    <x v="1"/>
    <x v="4"/>
    <n v="10"/>
  </r>
  <r>
    <x v="2"/>
    <x v="0"/>
    <n v="4"/>
  </r>
  <r>
    <x v="2"/>
    <x v="1"/>
    <n v="4"/>
  </r>
  <r>
    <x v="2"/>
    <x v="2"/>
    <n v="6"/>
  </r>
  <r>
    <x v="2"/>
    <x v="3"/>
    <n v="7"/>
  </r>
  <r>
    <x v="2"/>
    <x v="4"/>
    <n v="10"/>
  </r>
  <r>
    <x v="3"/>
    <x v="0"/>
    <n v="10"/>
  </r>
  <r>
    <x v="3"/>
    <x v="1"/>
    <n v="7"/>
  </r>
  <r>
    <x v="3"/>
    <x v="2"/>
    <n v="7"/>
  </r>
  <r>
    <x v="3"/>
    <x v="3"/>
    <n v="9"/>
  </r>
  <r>
    <x v="3"/>
    <x v="4"/>
    <n v="6"/>
  </r>
  <r>
    <x v="4"/>
    <x v="0"/>
    <n v="9"/>
  </r>
  <r>
    <x v="4"/>
    <x v="1"/>
    <n v="7"/>
  </r>
  <r>
    <x v="4"/>
    <x v="2"/>
    <n v="10"/>
  </r>
  <r>
    <x v="4"/>
    <x v="3"/>
    <n v="8"/>
  </r>
  <r>
    <x v="4"/>
    <x v="4"/>
    <n v="4"/>
  </r>
  <r>
    <x v="5"/>
    <x v="5"/>
    <m/>
  </r>
  <r>
    <x v="5"/>
    <x v="5"/>
    <m/>
  </r>
  <r>
    <x v="5"/>
    <x v="5"/>
    <m/>
  </r>
  <r>
    <x v="5"/>
    <x v="5"/>
    <m/>
  </r>
  <r>
    <x v="5"/>
    <x v="5"/>
    <m/>
  </r>
  <r>
    <x v="6"/>
    <x v="5"/>
    <m/>
  </r>
  <r>
    <x v="6"/>
    <x v="5"/>
    <m/>
  </r>
  <r>
    <x v="6"/>
    <x v="5"/>
    <m/>
  </r>
  <r>
    <x v="6"/>
    <x v="5"/>
    <m/>
  </r>
  <r>
    <x v="6"/>
    <x v="5"/>
    <m/>
  </r>
  <r>
    <x v="7"/>
    <x v="5"/>
    <m/>
  </r>
  <r>
    <x v="7"/>
    <x v="5"/>
    <m/>
  </r>
  <r>
    <x v="7"/>
    <x v="5"/>
    <m/>
  </r>
  <r>
    <x v="7"/>
    <x v="5"/>
    <m/>
  </r>
  <r>
    <x v="7"/>
    <x v="5"/>
    <m/>
  </r>
  <r>
    <x v="8"/>
    <x v="5"/>
    <m/>
  </r>
  <r>
    <x v="8"/>
    <x v="5"/>
    <m/>
  </r>
  <r>
    <x v="8"/>
    <x v="5"/>
    <m/>
  </r>
  <r>
    <x v="8"/>
    <x v="5"/>
    <m/>
  </r>
  <r>
    <x v="8"/>
    <x v="5"/>
    <m/>
  </r>
  <r>
    <x v="9"/>
    <x v="5"/>
    <m/>
  </r>
  <r>
    <x v="9"/>
    <x v="5"/>
    <m/>
  </r>
  <r>
    <x v="9"/>
    <x v="5"/>
    <m/>
  </r>
  <r>
    <x v="9"/>
    <x v="5"/>
    <m/>
  </r>
  <r>
    <x v="9"/>
    <x v="5"/>
    <m/>
  </r>
  <r>
    <x v="10"/>
    <x v="5"/>
    <m/>
  </r>
  <r>
    <x v="10"/>
    <x v="5"/>
    <m/>
  </r>
  <r>
    <x v="10"/>
    <x v="5"/>
    <m/>
  </r>
  <r>
    <x v="10"/>
    <x v="5"/>
    <m/>
  </r>
  <r>
    <x v="10"/>
    <x v="5"/>
    <m/>
  </r>
  <r>
    <x v="11"/>
    <x v="5"/>
    <m/>
  </r>
  <r>
    <x v="11"/>
    <x v="5"/>
    <m/>
  </r>
  <r>
    <x v="11"/>
    <x v="5"/>
    <m/>
  </r>
  <r>
    <x v="11"/>
    <x v="5"/>
    <m/>
  </r>
  <r>
    <x v="11"/>
    <x v="5"/>
    <m/>
  </r>
  <r>
    <x v="12"/>
    <x v="5"/>
    <m/>
  </r>
  <r>
    <x v="12"/>
    <x v="5"/>
    <m/>
  </r>
  <r>
    <x v="12"/>
    <x v="5"/>
    <m/>
  </r>
  <r>
    <x v="12"/>
    <x v="5"/>
    <m/>
  </r>
  <r>
    <x v="12"/>
    <x v="5"/>
    <m/>
  </r>
  <r>
    <x v="13"/>
    <x v="5"/>
    <m/>
  </r>
  <r>
    <x v="13"/>
    <x v="5"/>
    <m/>
  </r>
  <r>
    <x v="13"/>
    <x v="5"/>
    <m/>
  </r>
  <r>
    <x v="13"/>
    <x v="5"/>
    <m/>
  </r>
  <r>
    <x v="13"/>
    <x v="5"/>
    <m/>
  </r>
  <r>
    <x v="14"/>
    <x v="5"/>
    <m/>
  </r>
  <r>
    <x v="14"/>
    <x v="5"/>
    <m/>
  </r>
  <r>
    <x v="14"/>
    <x v="5"/>
    <m/>
  </r>
  <r>
    <x v="14"/>
    <x v="5"/>
    <m/>
  </r>
  <r>
    <x v="14"/>
    <x v="5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7ABE41C-46DA-44AA-B06D-620DE5AEBB74}" name="PivotTable2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F11:G17" firstHeaderRow="1" firstDataRow="1" firstDataCol="1"/>
  <pivotFields count="3">
    <pivotField axis="axisRow" showAll="0" measureFilter="1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um of Commits" fld="2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0" type="valueNotEqual" evalOrder="-1" id="1" iMeasureFld="0">
      <autoFilter ref="A1">
        <filterColumn colId="0">
          <customFilters>
            <customFilter operator="notEqual" val="0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2D3409B-4BD8-488F-B60A-0A0A39AFBCB7}" name="PivotTable2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M11:N17" firstHeaderRow="1" firstDataRow="1" firstDataCol="1" rowPageCount="1" colPageCount="1"/>
  <pivotFields count="3">
    <pivotField axis="axisPage" showAll="0">
      <items count="1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t="default"/>
      </items>
    </pivotField>
    <pivotField axis="axisRow" showAll="0">
      <items count="7">
        <item x="1"/>
        <item x="4"/>
        <item x="3"/>
        <item x="2"/>
        <item x="0"/>
        <item x="5"/>
        <item t="default"/>
      </items>
    </pivotField>
    <pivotField dataField="1"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pageFields count="1">
    <pageField fld="0" item="4" hier="-1"/>
  </pageFields>
  <dataFields count="1">
    <dataField name="Sum of Commits" fld="2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2E8356C-7FB8-4562-97B0-ED634CE9FCFA}" name="tblBudget" displayName="tblBudget" ref="A1:C6" totalsRowShown="0">
  <autoFilter ref="A1:C6" xr:uid="{324B9697-0F7A-4757-B3EB-8D40A3D2A0E6}"/>
  <tableColumns count="3">
    <tableColumn id="1" xr3:uid="{7EDE19AA-DF06-4E4A-86AE-413763FAFA9A}" name="Metric"/>
    <tableColumn id="2" xr3:uid="{43160ADF-9D8A-41CC-B1D4-FB018B778AC3}" name="Hours" dataDxfId="4"/>
    <tableColumn id="3" xr3:uid="{4D68B96C-F51C-4437-8853-020533FDC736}" name="Tasks" dataDxfId="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229C50F-3D82-4101-90E5-95BC809A2884}" name="tblCommits" displayName="tblCommits" ref="A1:C76" totalsRowShown="0">
  <autoFilter ref="A1:C76" xr:uid="{6D91A214-4EA0-463A-8ADC-F2DB6CE9F08A}"/>
  <tableColumns count="3">
    <tableColumn id="1" xr3:uid="{132A9B8B-F05B-4B9C-A760-3157436CAF65}" name="Sprint"/>
    <tableColumn id="2" xr3:uid="{2D0EC70B-D186-452F-9D79-809D55201B1F}" name="Developer"/>
    <tableColumn id="3" xr3:uid="{1FAD72A7-F156-46B5-BE91-C582D9799E2E}" name="Commits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BDBFDDE-E12D-4F83-94B8-4F693A23EE93}" name="tblPhases" displayName="tblPhases" ref="A1:F8" totalsRowShown="0">
  <autoFilter ref="A1:F8" xr:uid="{84431CA1-8AD3-4578-B172-A83EF59FE12F}"/>
  <tableColumns count="6">
    <tableColumn id="1" xr3:uid="{0EF885DE-FAE4-465C-9A43-3B3A784BD282}" name="Feature"/>
    <tableColumn id="2" xr3:uid="{99B27554-A918-4616-9C6B-95E020B0D7EF}" name="Start"/>
    <tableColumn id="3" xr3:uid="{B842C862-96BD-48FA-9904-5EBCCBD1B6C2}" name="End"/>
    <tableColumn id="4" xr3:uid="{3F2B17B7-1BFB-44D7-825B-C45AB6641EFF}" name="Blank" dataDxfId="2">
      <calculatedColumnFormula>C1</calculatedColumnFormula>
    </tableColumn>
    <tableColumn id="5" xr3:uid="{E0FADD89-8188-417E-8740-BAB453E7AF3E}" name="Complete" dataDxfId="1">
      <calculatedColumnFormula>MAX(MAX((tblCommits[Developer]&lt;&gt;"")*(tblCommits[Sprint]&gt;=tblPhases[[#This Row],[Start]])*(tblCommits[Sprint]&lt;=tblPhases[[#This Row],[End]])*(tblCommits[Sprint]))-tblPhases[[#This Row],[Start]]+1,0)</calculatedColumnFormula>
    </tableColumn>
    <tableColumn id="6" xr3:uid="{FBB9F224-B4A4-44CE-9D3B-A51A2CFB250E}" name="Future" dataDxfId="0">
      <calculatedColumnFormula>tblPhases[[#This Row],[End]]-tblPhases[[#This Row],[Start]]+1-tblPhases[[#This Row],[Complete]]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86B15-A4AB-4EB0-9CBE-0DB83DF8A6A8}">
  <sheetPr>
    <pageSetUpPr fitToPage="1"/>
  </sheetPr>
  <dimension ref="F9:N17"/>
  <sheetViews>
    <sheetView showGridLines="0" zoomScale="80" zoomScaleNormal="80" workbookViewId="0">
      <selection activeCell="Y28" sqref="Y28"/>
    </sheetView>
  </sheetViews>
  <sheetFormatPr defaultRowHeight="14.4" x14ac:dyDescent="0.3"/>
  <cols>
    <col min="1" max="3" width="0.6640625" customWidth="1"/>
    <col min="6" max="6" width="13.109375" bestFit="1" customWidth="1"/>
    <col min="7" max="7" width="15.5546875" bestFit="1" customWidth="1"/>
    <col min="13" max="13" width="13.109375" bestFit="1" customWidth="1"/>
    <col min="14" max="14" width="15.5546875" bestFit="1" customWidth="1"/>
  </cols>
  <sheetData>
    <row r="9" spans="6:14" x14ac:dyDescent="0.3">
      <c r="M9" s="2" t="s">
        <v>6</v>
      </c>
      <c r="N9" s="3">
        <v>5</v>
      </c>
    </row>
    <row r="11" spans="6:14" x14ac:dyDescent="0.3">
      <c r="F11" s="2" t="s">
        <v>25</v>
      </c>
      <c r="G11" t="s">
        <v>24</v>
      </c>
      <c r="M11" s="2" t="s">
        <v>25</v>
      </c>
      <c r="N11" t="s">
        <v>24</v>
      </c>
    </row>
    <row r="12" spans="6:14" x14ac:dyDescent="0.3">
      <c r="F12" s="3">
        <v>1</v>
      </c>
      <c r="G12">
        <v>33</v>
      </c>
      <c r="M12" s="3" t="s">
        <v>10</v>
      </c>
      <c r="N12">
        <v>7</v>
      </c>
    </row>
    <row r="13" spans="6:14" x14ac:dyDescent="0.3">
      <c r="F13" s="3">
        <v>2</v>
      </c>
      <c r="G13">
        <v>38</v>
      </c>
      <c r="M13" s="3" t="s">
        <v>13</v>
      </c>
      <c r="N13">
        <v>4</v>
      </c>
    </row>
    <row r="14" spans="6:14" x14ac:dyDescent="0.3">
      <c r="F14" s="3">
        <v>3</v>
      </c>
      <c r="G14">
        <v>31</v>
      </c>
      <c r="M14" s="3" t="s">
        <v>12</v>
      </c>
      <c r="N14">
        <v>8</v>
      </c>
    </row>
    <row r="15" spans="6:14" x14ac:dyDescent="0.3">
      <c r="F15" s="3">
        <v>4</v>
      </c>
      <c r="G15">
        <v>39</v>
      </c>
      <c r="M15" s="3" t="s">
        <v>11</v>
      </c>
      <c r="N15">
        <v>10</v>
      </c>
    </row>
    <row r="16" spans="6:14" x14ac:dyDescent="0.3">
      <c r="F16" s="3">
        <v>5</v>
      </c>
      <c r="G16">
        <v>38</v>
      </c>
      <c r="M16" s="3" t="s">
        <v>9</v>
      </c>
      <c r="N16">
        <v>9</v>
      </c>
    </row>
    <row r="17" spans="6:14" x14ac:dyDescent="0.3">
      <c r="F17" s="3" t="s">
        <v>26</v>
      </c>
      <c r="G17">
        <v>179</v>
      </c>
      <c r="M17" s="3" t="s">
        <v>26</v>
      </c>
      <c r="N17">
        <v>38</v>
      </c>
    </row>
  </sheetData>
  <pageMargins left="0.25" right="0.25" top="0.75" bottom="0.75" header="0.3" footer="0.3"/>
  <pageSetup scale="83" orientation="landscape" verticalDpi="0" r:id="rId3"/>
  <drawing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5214B-DF2B-4E16-A086-1B8AC62EE306}">
  <dimension ref="B2"/>
  <sheetViews>
    <sheetView workbookViewId="0">
      <selection activeCell="B2" sqref="B2"/>
    </sheetView>
  </sheetViews>
  <sheetFormatPr defaultRowHeight="14.4" x14ac:dyDescent="0.3"/>
  <cols>
    <col min="2" max="2" width="14.44140625" customWidth="1"/>
  </cols>
  <sheetData>
    <row r="2" spans="2:2" ht="54.75" customHeight="1" x14ac:dyDescent="0.3">
      <c r="B2" s="5"/>
    </row>
  </sheetData>
  <conditionalFormatting sqref="H8">
    <cfRule type="expression" priority="1">
      <formula>1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stopIfTrue="1" id="{49811E62-9B98-4441-8D85-675706FE3446}">
            <xm:f>AND(Postęp!$B$6="Green",Postęp!$C$6="Green")</xm:f>
            <x14:dxf>
              <fill>
                <patternFill>
                  <bgColor rgb="FF00B050"/>
                </patternFill>
              </fill>
            </x14:dxf>
          </x14:cfRule>
          <x14:cfRule type="expression" priority="4" id="{63C139B0-0CCE-4977-9EEF-472D90387FBA}">
            <xm:f>OR(Postęp!$B$6="Red",Postęp!$C$6="Red")</xm:f>
            <x14:dxf>
              <fill>
                <patternFill>
                  <bgColor rgb="FFFF0000"/>
                </patternFill>
              </fill>
            </x14:dxf>
          </x14:cfRule>
          <xm:sqref>B2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AAC7C-E908-4813-9D95-70761DB2192D}">
  <sheetPr codeName="Sheet2"/>
  <dimension ref="A1:C6"/>
  <sheetViews>
    <sheetView workbookViewId="0">
      <selection activeCell="J14" sqref="J14"/>
    </sheetView>
  </sheetViews>
  <sheetFormatPr defaultRowHeight="14.4" x14ac:dyDescent="0.3"/>
  <cols>
    <col min="1" max="1" width="21.109375" bestFit="1" customWidth="1"/>
    <col min="2" max="3" width="12" customWidth="1"/>
  </cols>
  <sheetData>
    <row r="1" spans="1:3" x14ac:dyDescent="0.3">
      <c r="A1" t="s">
        <v>0</v>
      </c>
      <c r="B1" t="s">
        <v>1</v>
      </c>
      <c r="C1" t="s">
        <v>2</v>
      </c>
    </row>
    <row r="2" spans="1:3" x14ac:dyDescent="0.3">
      <c r="A2" t="s">
        <v>3</v>
      </c>
      <c r="B2" s="1">
        <v>744</v>
      </c>
      <c r="C2" s="1">
        <v>306</v>
      </c>
    </row>
    <row r="3" spans="1:3" x14ac:dyDescent="0.3">
      <c r="A3" t="s">
        <v>4</v>
      </c>
      <c r="B3" s="1">
        <v>750</v>
      </c>
      <c r="C3" s="1">
        <v>294</v>
      </c>
    </row>
    <row r="4" spans="1:3" x14ac:dyDescent="0.3">
      <c r="A4" t="s">
        <v>5</v>
      </c>
      <c r="B4" s="1">
        <v>2250</v>
      </c>
      <c r="C4" s="1">
        <v>814</v>
      </c>
    </row>
    <row r="5" spans="1:3" x14ac:dyDescent="0.3">
      <c r="A5" t="s">
        <v>30</v>
      </c>
      <c r="B5" s="4">
        <f>(B3-B2)/B3</f>
        <v>8.0000000000000002E-3</v>
      </c>
      <c r="C5" s="4">
        <f>-(C3-C2)/C3</f>
        <v>4.0816326530612242E-2</v>
      </c>
    </row>
    <row r="6" spans="1:3" x14ac:dyDescent="0.3">
      <c r="A6" t="s">
        <v>31</v>
      </c>
      <c r="B6" s="1" t="str">
        <f>IF(B5&gt;=0,"Green",IF(B5&lt;-0.1,"Red","Yellow"))</f>
        <v>Green</v>
      </c>
      <c r="C6" s="1" t="str">
        <f>IF(C5&gt;=0,"Green",IF(C5&lt;-0.1,"Red","Yellow"))</f>
        <v>Green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AB718-76A2-4BA4-80CB-49CA9B32C2F9}">
  <sheetPr codeName="Sheet3"/>
  <dimension ref="A1:C76"/>
  <sheetViews>
    <sheetView topLeftCell="A10" zoomScaleNormal="100" workbookViewId="0">
      <selection activeCell="E10" sqref="E1:H1048576"/>
    </sheetView>
  </sheetViews>
  <sheetFormatPr defaultRowHeight="14.4" x14ac:dyDescent="0.3"/>
  <cols>
    <col min="2" max="2" width="12.44140625" customWidth="1"/>
    <col min="3" max="3" width="11" customWidth="1"/>
  </cols>
  <sheetData>
    <row r="1" spans="1:3" x14ac:dyDescent="0.3">
      <c r="A1" t="s">
        <v>6</v>
      </c>
      <c r="B1" t="s">
        <v>7</v>
      </c>
      <c r="C1" t="s">
        <v>8</v>
      </c>
    </row>
    <row r="2" spans="1:3" x14ac:dyDescent="0.3">
      <c r="A2">
        <v>1</v>
      </c>
      <c r="B2" t="s">
        <v>9</v>
      </c>
      <c r="C2">
        <v>7</v>
      </c>
    </row>
    <row r="3" spans="1:3" x14ac:dyDescent="0.3">
      <c r="A3">
        <v>1</v>
      </c>
      <c r="B3" t="s">
        <v>10</v>
      </c>
      <c r="C3">
        <v>5</v>
      </c>
    </row>
    <row r="4" spans="1:3" x14ac:dyDescent="0.3">
      <c r="A4">
        <v>1</v>
      </c>
      <c r="B4" t="s">
        <v>11</v>
      </c>
      <c r="C4">
        <v>7</v>
      </c>
    </row>
    <row r="5" spans="1:3" x14ac:dyDescent="0.3">
      <c r="A5">
        <v>1</v>
      </c>
      <c r="B5" t="s">
        <v>12</v>
      </c>
      <c r="C5">
        <v>9</v>
      </c>
    </row>
    <row r="6" spans="1:3" x14ac:dyDescent="0.3">
      <c r="A6">
        <v>1</v>
      </c>
      <c r="B6" t="s">
        <v>13</v>
      </c>
      <c r="C6">
        <v>5</v>
      </c>
    </row>
    <row r="7" spans="1:3" x14ac:dyDescent="0.3">
      <c r="A7">
        <v>2</v>
      </c>
      <c r="B7" t="s">
        <v>9</v>
      </c>
      <c r="C7">
        <v>4</v>
      </c>
    </row>
    <row r="8" spans="1:3" x14ac:dyDescent="0.3">
      <c r="A8">
        <v>2</v>
      </c>
      <c r="B8" t="s">
        <v>10</v>
      </c>
      <c r="C8">
        <v>10</v>
      </c>
    </row>
    <row r="9" spans="1:3" x14ac:dyDescent="0.3">
      <c r="A9">
        <v>2</v>
      </c>
      <c r="B9" t="s">
        <v>11</v>
      </c>
      <c r="C9">
        <v>4</v>
      </c>
    </row>
    <row r="10" spans="1:3" x14ac:dyDescent="0.3">
      <c r="A10">
        <v>2</v>
      </c>
      <c r="B10" t="s">
        <v>12</v>
      </c>
      <c r="C10">
        <v>10</v>
      </c>
    </row>
    <row r="11" spans="1:3" x14ac:dyDescent="0.3">
      <c r="A11">
        <v>2</v>
      </c>
      <c r="B11" t="s">
        <v>13</v>
      </c>
      <c r="C11">
        <v>10</v>
      </c>
    </row>
    <row r="12" spans="1:3" x14ac:dyDescent="0.3">
      <c r="A12">
        <v>3</v>
      </c>
      <c r="B12" t="s">
        <v>9</v>
      </c>
      <c r="C12">
        <v>4</v>
      </c>
    </row>
    <row r="13" spans="1:3" x14ac:dyDescent="0.3">
      <c r="A13">
        <v>3</v>
      </c>
      <c r="B13" t="s">
        <v>10</v>
      </c>
      <c r="C13">
        <v>4</v>
      </c>
    </row>
    <row r="14" spans="1:3" x14ac:dyDescent="0.3">
      <c r="A14">
        <v>3</v>
      </c>
      <c r="B14" t="s">
        <v>11</v>
      </c>
      <c r="C14">
        <v>6</v>
      </c>
    </row>
    <row r="15" spans="1:3" x14ac:dyDescent="0.3">
      <c r="A15">
        <v>3</v>
      </c>
      <c r="B15" t="s">
        <v>12</v>
      </c>
      <c r="C15">
        <v>7</v>
      </c>
    </row>
    <row r="16" spans="1:3" x14ac:dyDescent="0.3">
      <c r="A16">
        <v>3</v>
      </c>
      <c r="B16" t="s">
        <v>13</v>
      </c>
      <c r="C16">
        <v>10</v>
      </c>
    </row>
    <row r="17" spans="1:3" x14ac:dyDescent="0.3">
      <c r="A17">
        <v>4</v>
      </c>
      <c r="B17" t="s">
        <v>9</v>
      </c>
      <c r="C17">
        <v>10</v>
      </c>
    </row>
    <row r="18" spans="1:3" x14ac:dyDescent="0.3">
      <c r="A18">
        <v>4</v>
      </c>
      <c r="B18" t="s">
        <v>10</v>
      </c>
      <c r="C18">
        <v>7</v>
      </c>
    </row>
    <row r="19" spans="1:3" x14ac:dyDescent="0.3">
      <c r="A19">
        <v>4</v>
      </c>
      <c r="B19" t="s">
        <v>11</v>
      </c>
      <c r="C19">
        <v>7</v>
      </c>
    </row>
    <row r="20" spans="1:3" x14ac:dyDescent="0.3">
      <c r="A20">
        <v>4</v>
      </c>
      <c r="B20" t="s">
        <v>12</v>
      </c>
      <c r="C20">
        <v>9</v>
      </c>
    </row>
    <row r="21" spans="1:3" x14ac:dyDescent="0.3">
      <c r="A21">
        <v>4</v>
      </c>
      <c r="B21" t="s">
        <v>13</v>
      </c>
      <c r="C21">
        <v>6</v>
      </c>
    </row>
    <row r="22" spans="1:3" x14ac:dyDescent="0.3">
      <c r="A22">
        <v>5</v>
      </c>
      <c r="B22" t="s">
        <v>9</v>
      </c>
      <c r="C22">
        <v>9</v>
      </c>
    </row>
    <row r="23" spans="1:3" x14ac:dyDescent="0.3">
      <c r="A23">
        <v>5</v>
      </c>
      <c r="B23" t="s">
        <v>10</v>
      </c>
      <c r="C23">
        <v>7</v>
      </c>
    </row>
    <row r="24" spans="1:3" x14ac:dyDescent="0.3">
      <c r="A24">
        <v>5</v>
      </c>
      <c r="B24" t="s">
        <v>11</v>
      </c>
      <c r="C24">
        <v>10</v>
      </c>
    </row>
    <row r="25" spans="1:3" x14ac:dyDescent="0.3">
      <c r="A25">
        <v>5</v>
      </c>
      <c r="B25" t="s">
        <v>12</v>
      </c>
      <c r="C25">
        <v>8</v>
      </c>
    </row>
    <row r="26" spans="1:3" x14ac:dyDescent="0.3">
      <c r="A26">
        <v>5</v>
      </c>
      <c r="B26" t="s">
        <v>13</v>
      </c>
      <c r="C26">
        <v>4</v>
      </c>
    </row>
    <row r="27" spans="1:3" x14ac:dyDescent="0.3">
      <c r="A27">
        <v>6</v>
      </c>
    </row>
    <row r="28" spans="1:3" x14ac:dyDescent="0.3">
      <c r="A28">
        <v>6</v>
      </c>
    </row>
    <row r="29" spans="1:3" x14ac:dyDescent="0.3">
      <c r="A29">
        <v>6</v>
      </c>
    </row>
    <row r="30" spans="1:3" x14ac:dyDescent="0.3">
      <c r="A30">
        <v>6</v>
      </c>
    </row>
    <row r="31" spans="1:3" x14ac:dyDescent="0.3">
      <c r="A31">
        <v>6</v>
      </c>
    </row>
    <row r="32" spans="1:3" x14ac:dyDescent="0.3">
      <c r="A32">
        <v>7</v>
      </c>
    </row>
    <row r="33" spans="1:1" x14ac:dyDescent="0.3">
      <c r="A33">
        <v>7</v>
      </c>
    </row>
    <row r="34" spans="1:1" x14ac:dyDescent="0.3">
      <c r="A34">
        <v>7</v>
      </c>
    </row>
    <row r="35" spans="1:1" x14ac:dyDescent="0.3">
      <c r="A35">
        <v>7</v>
      </c>
    </row>
    <row r="36" spans="1:1" x14ac:dyDescent="0.3">
      <c r="A36">
        <v>7</v>
      </c>
    </row>
    <row r="37" spans="1:1" x14ac:dyDescent="0.3">
      <c r="A37">
        <v>8</v>
      </c>
    </row>
    <row r="38" spans="1:1" x14ac:dyDescent="0.3">
      <c r="A38">
        <v>8</v>
      </c>
    </row>
    <row r="39" spans="1:1" x14ac:dyDescent="0.3">
      <c r="A39">
        <v>8</v>
      </c>
    </row>
    <row r="40" spans="1:1" x14ac:dyDescent="0.3">
      <c r="A40">
        <v>8</v>
      </c>
    </row>
    <row r="41" spans="1:1" x14ac:dyDescent="0.3">
      <c r="A41">
        <v>8</v>
      </c>
    </row>
    <row r="42" spans="1:1" x14ac:dyDescent="0.3">
      <c r="A42">
        <v>9</v>
      </c>
    </row>
    <row r="43" spans="1:1" x14ac:dyDescent="0.3">
      <c r="A43">
        <v>9</v>
      </c>
    </row>
    <row r="44" spans="1:1" x14ac:dyDescent="0.3">
      <c r="A44">
        <v>9</v>
      </c>
    </row>
    <row r="45" spans="1:1" x14ac:dyDescent="0.3">
      <c r="A45">
        <v>9</v>
      </c>
    </row>
    <row r="46" spans="1:1" x14ac:dyDescent="0.3">
      <c r="A46">
        <v>9</v>
      </c>
    </row>
    <row r="47" spans="1:1" x14ac:dyDescent="0.3">
      <c r="A47">
        <v>10</v>
      </c>
    </row>
    <row r="48" spans="1:1" x14ac:dyDescent="0.3">
      <c r="A48">
        <v>10</v>
      </c>
    </row>
    <row r="49" spans="1:1" x14ac:dyDescent="0.3">
      <c r="A49">
        <v>10</v>
      </c>
    </row>
    <row r="50" spans="1:1" x14ac:dyDescent="0.3">
      <c r="A50">
        <v>10</v>
      </c>
    </row>
    <row r="51" spans="1:1" x14ac:dyDescent="0.3">
      <c r="A51">
        <v>10</v>
      </c>
    </row>
    <row r="52" spans="1:1" x14ac:dyDescent="0.3">
      <c r="A52">
        <v>11</v>
      </c>
    </row>
    <row r="53" spans="1:1" x14ac:dyDescent="0.3">
      <c r="A53">
        <v>11</v>
      </c>
    </row>
    <row r="54" spans="1:1" x14ac:dyDescent="0.3">
      <c r="A54">
        <v>11</v>
      </c>
    </row>
    <row r="55" spans="1:1" x14ac:dyDescent="0.3">
      <c r="A55">
        <v>11</v>
      </c>
    </row>
    <row r="56" spans="1:1" x14ac:dyDescent="0.3">
      <c r="A56">
        <v>11</v>
      </c>
    </row>
    <row r="57" spans="1:1" x14ac:dyDescent="0.3">
      <c r="A57">
        <v>12</v>
      </c>
    </row>
    <row r="58" spans="1:1" x14ac:dyDescent="0.3">
      <c r="A58">
        <v>12</v>
      </c>
    </row>
    <row r="59" spans="1:1" x14ac:dyDescent="0.3">
      <c r="A59">
        <v>12</v>
      </c>
    </row>
    <row r="60" spans="1:1" x14ac:dyDescent="0.3">
      <c r="A60">
        <v>12</v>
      </c>
    </row>
    <row r="61" spans="1:1" x14ac:dyDescent="0.3">
      <c r="A61">
        <v>12</v>
      </c>
    </row>
    <row r="62" spans="1:1" x14ac:dyDescent="0.3">
      <c r="A62">
        <v>13</v>
      </c>
    </row>
    <row r="63" spans="1:1" x14ac:dyDescent="0.3">
      <c r="A63">
        <v>13</v>
      </c>
    </row>
    <row r="64" spans="1:1" x14ac:dyDescent="0.3">
      <c r="A64">
        <v>13</v>
      </c>
    </row>
    <row r="65" spans="1:1" x14ac:dyDescent="0.3">
      <c r="A65">
        <v>13</v>
      </c>
    </row>
    <row r="66" spans="1:1" x14ac:dyDescent="0.3">
      <c r="A66">
        <v>13</v>
      </c>
    </row>
    <row r="67" spans="1:1" x14ac:dyDescent="0.3">
      <c r="A67">
        <v>14</v>
      </c>
    </row>
    <row r="68" spans="1:1" x14ac:dyDescent="0.3">
      <c r="A68">
        <v>14</v>
      </c>
    </row>
    <row r="69" spans="1:1" x14ac:dyDescent="0.3">
      <c r="A69">
        <v>14</v>
      </c>
    </row>
    <row r="70" spans="1:1" x14ac:dyDescent="0.3">
      <c r="A70">
        <v>14</v>
      </c>
    </row>
    <row r="71" spans="1:1" x14ac:dyDescent="0.3">
      <c r="A71">
        <v>14</v>
      </c>
    </row>
    <row r="72" spans="1:1" x14ac:dyDescent="0.3">
      <c r="A72">
        <v>15</v>
      </c>
    </row>
    <row r="73" spans="1:1" x14ac:dyDescent="0.3">
      <c r="A73">
        <v>15</v>
      </c>
    </row>
    <row r="74" spans="1:1" x14ac:dyDescent="0.3">
      <c r="A74">
        <v>15</v>
      </c>
    </row>
    <row r="75" spans="1:1" x14ac:dyDescent="0.3">
      <c r="A75">
        <v>15</v>
      </c>
    </row>
    <row r="76" spans="1:1" x14ac:dyDescent="0.3">
      <c r="A76">
        <v>15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73A82-7D83-41B8-986E-CA21C1A6F2E9}">
  <dimension ref="A1:F8"/>
  <sheetViews>
    <sheetView workbookViewId="0">
      <selection activeCell="F15" sqref="F15"/>
    </sheetView>
  </sheetViews>
  <sheetFormatPr defaultRowHeight="14.4" x14ac:dyDescent="0.3"/>
  <cols>
    <col min="1" max="1" width="17.33203125" bestFit="1" customWidth="1"/>
    <col min="2" max="2" width="7.33203125" customWidth="1"/>
    <col min="3" max="3" width="6.44140625" customWidth="1"/>
  </cols>
  <sheetData>
    <row r="1" spans="1:6" x14ac:dyDescent="0.3">
      <c r="A1" t="s">
        <v>20</v>
      </c>
      <c r="B1" t="s">
        <v>21</v>
      </c>
      <c r="C1" t="s">
        <v>22</v>
      </c>
      <c r="D1" t="s">
        <v>27</v>
      </c>
      <c r="E1" t="s">
        <v>28</v>
      </c>
      <c r="F1" t="s">
        <v>29</v>
      </c>
    </row>
    <row r="2" spans="1:6" x14ac:dyDescent="0.3">
      <c r="A2" t="s">
        <v>23</v>
      </c>
      <c r="B2">
        <v>1</v>
      </c>
      <c r="C2">
        <v>2</v>
      </c>
      <c r="D2" t="str">
        <f t="shared" ref="D2:D8" si="0">C1</f>
        <v>End</v>
      </c>
      <c r="E2">
        <f>MAX(MAX((tblCommits[Developer]&lt;&gt;"")*(tblCommits[Sprint]&gt;=tblPhases[[#This Row],[Start]])*(tblCommits[Sprint]&lt;=tblPhases[[#This Row],[End]])*(tblCommits[Sprint]))-tblPhases[[#This Row],[Start]]+1,0)</f>
        <v>1</v>
      </c>
      <c r="F2">
        <f>tblPhases[[#This Row],[End]]-tblPhases[[#This Row],[Start]]+1-tblPhases[[#This Row],[Complete]]</f>
        <v>1</v>
      </c>
    </row>
    <row r="3" spans="1:6" x14ac:dyDescent="0.3">
      <c r="A3" t="s">
        <v>14</v>
      </c>
      <c r="B3">
        <v>3</v>
      </c>
      <c r="C3">
        <v>3</v>
      </c>
      <c r="D3">
        <f t="shared" si="0"/>
        <v>2</v>
      </c>
      <c r="E3">
        <f>MAX(MAX((tblCommits[Developer]&lt;&gt;"")*(tblCommits[Sprint]&gt;=tblPhases[[#This Row],[Start]])*(tblCommits[Sprint]&lt;=tblPhases[[#This Row],[End]])*(tblCommits[Sprint]))-tblPhases[[#This Row],[Start]]+1,0)</f>
        <v>0</v>
      </c>
      <c r="F3">
        <f>tblPhases[[#This Row],[End]]-tblPhases[[#This Row],[Start]]+1-tblPhases[[#This Row],[Complete]]</f>
        <v>1</v>
      </c>
    </row>
    <row r="4" spans="1:6" x14ac:dyDescent="0.3">
      <c r="A4" t="s">
        <v>15</v>
      </c>
      <c r="B4">
        <v>4</v>
      </c>
      <c r="C4">
        <v>6</v>
      </c>
      <c r="D4">
        <f t="shared" si="0"/>
        <v>3</v>
      </c>
      <c r="E4">
        <f>MAX(MAX((tblCommits[Developer]&lt;&gt;"")*(tblCommits[Sprint]&gt;=tblPhases[[#This Row],[Start]])*(tblCommits[Sprint]&lt;=tblPhases[[#This Row],[End]])*(tblCommits[Sprint]))-tblPhases[[#This Row],[Start]]+1,0)</f>
        <v>0</v>
      </c>
      <c r="F4">
        <f>tblPhases[[#This Row],[End]]-tblPhases[[#This Row],[Start]]+1-tblPhases[[#This Row],[Complete]]</f>
        <v>3</v>
      </c>
    </row>
    <row r="5" spans="1:6" x14ac:dyDescent="0.3">
      <c r="A5" t="s">
        <v>16</v>
      </c>
      <c r="B5">
        <v>7</v>
      </c>
      <c r="C5">
        <v>9</v>
      </c>
      <c r="D5">
        <f t="shared" si="0"/>
        <v>6</v>
      </c>
      <c r="E5">
        <f>MAX(MAX((tblCommits[Developer]&lt;&gt;"")*(tblCommits[Sprint]&gt;=tblPhases[[#This Row],[Start]])*(tblCommits[Sprint]&lt;=tblPhases[[#This Row],[End]])*(tblCommits[Sprint]))-tblPhases[[#This Row],[Start]]+1,0)</f>
        <v>0</v>
      </c>
      <c r="F5">
        <f>tblPhases[[#This Row],[End]]-tblPhases[[#This Row],[Start]]+1-tblPhases[[#This Row],[Complete]]</f>
        <v>3</v>
      </c>
    </row>
    <row r="6" spans="1:6" x14ac:dyDescent="0.3">
      <c r="A6" t="s">
        <v>17</v>
      </c>
      <c r="B6">
        <v>10</v>
      </c>
      <c r="C6">
        <v>12</v>
      </c>
      <c r="D6">
        <f t="shared" si="0"/>
        <v>9</v>
      </c>
      <c r="E6">
        <f>MAX(MAX((tblCommits[Developer]&lt;&gt;"")*(tblCommits[Sprint]&gt;=tblPhases[[#This Row],[Start]])*(tblCommits[Sprint]&lt;=tblPhases[[#This Row],[End]])*(tblCommits[Sprint]))-tblPhases[[#This Row],[Start]]+1,0)</f>
        <v>0</v>
      </c>
      <c r="F6">
        <f>tblPhases[[#This Row],[End]]-tblPhases[[#This Row],[Start]]+1-tblPhases[[#This Row],[Complete]]</f>
        <v>3</v>
      </c>
    </row>
    <row r="7" spans="1:6" x14ac:dyDescent="0.3">
      <c r="A7" t="s">
        <v>18</v>
      </c>
      <c r="B7">
        <v>13</v>
      </c>
      <c r="C7">
        <v>13</v>
      </c>
      <c r="D7">
        <f t="shared" si="0"/>
        <v>12</v>
      </c>
      <c r="E7">
        <f>MAX(MAX((tblCommits[Developer]&lt;&gt;"")*(tblCommits[Sprint]&gt;=tblPhases[[#This Row],[Start]])*(tblCommits[Sprint]&lt;=tblPhases[[#This Row],[End]])*(tblCommits[Sprint]))-tblPhases[[#This Row],[Start]]+1,0)</f>
        <v>0</v>
      </c>
      <c r="F7">
        <f>tblPhases[[#This Row],[End]]-tblPhases[[#This Row],[Start]]+1-tblPhases[[#This Row],[Complete]]</f>
        <v>1</v>
      </c>
    </row>
    <row r="8" spans="1:6" x14ac:dyDescent="0.3">
      <c r="A8" t="s">
        <v>19</v>
      </c>
      <c r="B8">
        <v>14</v>
      </c>
      <c r="C8">
        <v>15</v>
      </c>
      <c r="D8">
        <f t="shared" si="0"/>
        <v>13</v>
      </c>
      <c r="E8">
        <f>MAX(MAX((tblCommits[Developer]&lt;&gt;"")*(tblCommits[Sprint]&gt;=tblPhases[[#This Row],[Start]])*(tblCommits[Sprint]&lt;=tblPhases[[#This Row],[End]])*(tblCommits[Sprint]))-tblPhases[[#This Row],[Start]]+1,0)</f>
        <v>0</v>
      </c>
      <c r="F8">
        <f>tblPhases[[#This Row],[End]]-tblPhases[[#This Row],[Start]]+1-tblPhases[[#This Row],[Complete]]</f>
        <v>2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5C0B0-A704-4ECD-89D3-B08EB570074C}">
  <sheetPr codeName="Sheet1"/>
  <dimension ref="A1"/>
  <sheetViews>
    <sheetView tabSelected="1" topLeftCell="A4" zoomScale="85" zoomScaleNormal="85" workbookViewId="0">
      <selection activeCell="Q16" sqref="Q16"/>
    </sheetView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Pulpit nawigacyjny</vt:lpstr>
      <vt:lpstr>Status</vt:lpstr>
      <vt:lpstr>Postęp</vt:lpstr>
      <vt:lpstr>Zatwierdzenia</vt:lpstr>
      <vt:lpstr>Etapy</vt:lpstr>
      <vt:lpstr>Układ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Anna Mizerska</cp:lastModifiedBy>
  <cp:lastPrinted>2020-05-24T18:03:56Z</cp:lastPrinted>
  <dcterms:created xsi:type="dcterms:W3CDTF">2020-05-18T23:16:34Z</dcterms:created>
  <dcterms:modified xsi:type="dcterms:W3CDTF">2022-12-01T14:26:50Z</dcterms:modified>
</cp:coreProperties>
</file>