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Dane" sheetId="1" r:id="rId1"/>
    <sheet name="Raport wrażliwości 1" sheetId="6" r:id="rId2"/>
    <sheet name="Raport granic 1" sheetId="7" r:id="rId3"/>
    <sheet name="Rysunek 8.56" sheetId="4" r:id="rId4"/>
    <sheet name="Arkusz2" sheetId="2" r:id="rId5"/>
    <sheet name="Arkusz3" sheetId="3" r:id="rId6"/>
  </sheets>
  <definedNames>
    <definedName name="solver_adj" localSheetId="3" hidden="1">'Rysunek 8.56'!$F$1:$F$3</definedName>
    <definedName name="solver_cvg" localSheetId="3" hidden="1">0.0001</definedName>
    <definedName name="solver_drv" localSheetId="3" hidden="1">1</definedName>
    <definedName name="solver_est" localSheetId="3" hidden="1">1</definedName>
    <definedName name="solver_itr" localSheetId="3" hidden="1">100</definedName>
    <definedName name="solver_lin" localSheetId="3" hidden="1">2</definedName>
    <definedName name="solver_neg" localSheetId="3" hidden="1">2</definedName>
    <definedName name="solver_num" localSheetId="3" hidden="1">0</definedName>
    <definedName name="solver_nwt" localSheetId="3" hidden="1">1</definedName>
    <definedName name="solver_opt" localSheetId="3" hidden="1">'Rysunek 8.56'!$D$19</definedName>
    <definedName name="solver_pre" localSheetId="3" hidden="1">0.000001</definedName>
    <definedName name="solver_scl" localSheetId="3" hidden="1">2</definedName>
    <definedName name="solver_sho" localSheetId="3" hidden="1">2</definedName>
    <definedName name="solver_tim" localSheetId="3" hidden="1">100</definedName>
    <definedName name="solver_tol" localSheetId="3" hidden="1">0.05</definedName>
    <definedName name="solver_typ" localSheetId="3" hidden="1">2</definedName>
    <definedName name="solver_val" localSheetId="3" hidden="1">0</definedName>
  </definedNames>
  <calcPr calcId="125725"/>
</workbook>
</file>

<file path=xl/calcChain.xml><?xml version="1.0" encoding="utf-8"?>
<calcChain xmlns="http://schemas.openxmlformats.org/spreadsheetml/2006/main">
  <c r="C3" i="4"/>
  <c r="D3" s="1"/>
  <c r="C4"/>
  <c r="D4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18"/>
  <c r="D18" s="1"/>
  <c r="C2"/>
  <c r="D2" s="1"/>
  <c r="E6" l="1"/>
  <c r="E14"/>
  <c r="E2"/>
  <c r="E15"/>
  <c r="E3"/>
  <c r="E18"/>
  <c r="E5"/>
  <c r="E7"/>
  <c r="E9"/>
  <c r="E10"/>
  <c r="E11"/>
  <c r="E13"/>
  <c r="E16"/>
  <c r="E8"/>
  <c r="E21"/>
  <c r="E17"/>
  <c r="E12"/>
  <c r="E4"/>
  <c r="D19"/>
  <c r="E19" l="1"/>
  <c r="E22"/>
</calcChain>
</file>

<file path=xl/sharedStrings.xml><?xml version="1.0" encoding="utf-8"?>
<sst xmlns="http://schemas.openxmlformats.org/spreadsheetml/2006/main" count="59" uniqueCount="29">
  <si>
    <t>T</t>
  </si>
  <si>
    <t>y</t>
  </si>
  <si>
    <t>yt</t>
  </si>
  <si>
    <t>r</t>
  </si>
  <si>
    <t>Arkusz: [wilgotność.xlsx]Arkusz1 (2)</t>
  </si>
  <si>
    <t>Komórka</t>
  </si>
  <si>
    <t>Nazwa</t>
  </si>
  <si>
    <t>Komórki decyzyjne</t>
  </si>
  <si>
    <t>Warunki ograniczające</t>
  </si>
  <si>
    <t>BRAK</t>
  </si>
  <si>
    <t>$D$19</t>
  </si>
  <si>
    <t>$F$1</t>
  </si>
  <si>
    <t>$F$2</t>
  </si>
  <si>
    <t>$F$3</t>
  </si>
  <si>
    <t>Microsoft Excel 12.0 Raport wrażliwości</t>
  </si>
  <si>
    <t>Raport utworzony: 2017-09-14 14:50:00</t>
  </si>
  <si>
    <t>Wartość</t>
  </si>
  <si>
    <t>końcowa</t>
  </si>
  <si>
    <t>Przyrost</t>
  </si>
  <si>
    <t>marginalny</t>
  </si>
  <si>
    <t>Microsoft Excel 12.0 Raport granic</t>
  </si>
  <si>
    <t>Arkusz: [wilgotność.xlsx]Raport granic 1</t>
  </si>
  <si>
    <t>Cel</t>
  </si>
  <si>
    <t>Zmienne decyzyjne</t>
  </si>
  <si>
    <t>Dolna</t>
  </si>
  <si>
    <t>granica</t>
  </si>
  <si>
    <t>Wynik</t>
  </si>
  <si>
    <t>Górna</t>
  </si>
  <si>
    <t>#N/D!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</si>
</sst>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0.000"/>
    <numFmt numFmtId="165" formatCode="_-* #,##0.00000\ _z_ł_-;\-* #,##0.00000\ _z_ł_-;_-* &quot;-&quot;??\ _z_ł_-;_-@_-"/>
  </numFmts>
  <fonts count="7">
    <font>
      <sz val="11"/>
      <color theme="1"/>
      <name val="Czcionka tekstu podstawowego"/>
      <family val="2"/>
      <charset val="238"/>
    </font>
    <font>
      <sz val="12"/>
      <color rgb="FF0000FF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1"/>
      <color indexed="1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3" xfId="0" applyNumberFormat="1" applyFill="1" applyBorder="1" applyAlignment="1"/>
    <xf numFmtId="164" fontId="0" fillId="0" borderId="4" xfId="0" applyNumberFormat="1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1" applyNumberFormat="1" applyFo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0041907261592301"/>
          <c:y val="4.6770924467774859E-2"/>
          <c:w val="0.85475459317585301"/>
          <c:h val="0.84555920093321668"/>
        </c:manualLayout>
      </c:layout>
      <c:scatterChart>
        <c:scatterStyle val="smoothMarker"/>
        <c:ser>
          <c:idx val="0"/>
          <c:order val="0"/>
          <c:spPr>
            <a:ln>
              <a:noFill/>
            </a:ln>
          </c:spPr>
          <c:marker>
            <c:symbol val="circle"/>
            <c:size val="6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'Rysunek 8.56'!$A$2:$A$18</c:f>
              <c:numCache>
                <c:formatCode>General</c:formatCode>
                <c:ptCount val="17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550</c:v>
                </c:pt>
                <c:pt idx="10">
                  <c:v>600</c:v>
                </c:pt>
                <c:pt idx="11">
                  <c:v>650</c:v>
                </c:pt>
                <c:pt idx="12">
                  <c:v>700</c:v>
                </c:pt>
                <c:pt idx="13">
                  <c:v>750</c:v>
                </c:pt>
                <c:pt idx="14">
                  <c:v>800</c:v>
                </c:pt>
                <c:pt idx="15">
                  <c:v>850</c:v>
                </c:pt>
                <c:pt idx="16">
                  <c:v>900</c:v>
                </c:pt>
              </c:numCache>
            </c:numRef>
          </c:xVal>
          <c:yVal>
            <c:numRef>
              <c:f>'Rysunek 8.56'!$B$2:$B$18</c:f>
              <c:numCache>
                <c:formatCode>General</c:formatCode>
                <c:ptCount val="17"/>
                <c:pt idx="0">
                  <c:v>46.33</c:v>
                </c:pt>
                <c:pt idx="1">
                  <c:v>47.83</c:v>
                </c:pt>
                <c:pt idx="2">
                  <c:v>50.24</c:v>
                </c:pt>
                <c:pt idx="3">
                  <c:v>52.34</c:v>
                </c:pt>
                <c:pt idx="4">
                  <c:v>53.91</c:v>
                </c:pt>
                <c:pt idx="5">
                  <c:v>55.14</c:v>
                </c:pt>
                <c:pt idx="6">
                  <c:v>56.11</c:v>
                </c:pt>
                <c:pt idx="7">
                  <c:v>56.92</c:v>
                </c:pt>
                <c:pt idx="8">
                  <c:v>57.57</c:v>
                </c:pt>
                <c:pt idx="9">
                  <c:v>58.14</c:v>
                </c:pt>
                <c:pt idx="10">
                  <c:v>58.57</c:v>
                </c:pt>
                <c:pt idx="11">
                  <c:v>59</c:v>
                </c:pt>
                <c:pt idx="12">
                  <c:v>59.33</c:v>
                </c:pt>
                <c:pt idx="13">
                  <c:v>59.63</c:v>
                </c:pt>
                <c:pt idx="14">
                  <c:v>59.94</c:v>
                </c:pt>
                <c:pt idx="15">
                  <c:v>60.11</c:v>
                </c:pt>
                <c:pt idx="16">
                  <c:v>60.34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'Rysunek 8.56'!$A$2:$A$18</c:f>
              <c:numCache>
                <c:formatCode>General</c:formatCode>
                <c:ptCount val="17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  <c:pt idx="9">
                  <c:v>550</c:v>
                </c:pt>
                <c:pt idx="10">
                  <c:v>600</c:v>
                </c:pt>
                <c:pt idx="11">
                  <c:v>650</c:v>
                </c:pt>
                <c:pt idx="12">
                  <c:v>700</c:v>
                </c:pt>
                <c:pt idx="13">
                  <c:v>750</c:v>
                </c:pt>
                <c:pt idx="14">
                  <c:v>800</c:v>
                </c:pt>
                <c:pt idx="15">
                  <c:v>850</c:v>
                </c:pt>
                <c:pt idx="16">
                  <c:v>900</c:v>
                </c:pt>
              </c:numCache>
            </c:numRef>
          </c:xVal>
          <c:yVal>
            <c:numRef>
              <c:f>'Rysunek 8.56'!$C$2:$C$18</c:f>
              <c:numCache>
                <c:formatCode>General</c:formatCode>
                <c:ptCount val="17"/>
                <c:pt idx="0">
                  <c:v>45.711289157245723</c:v>
                </c:pt>
                <c:pt idx="1">
                  <c:v>48.569358680338624</c:v>
                </c:pt>
                <c:pt idx="2">
                  <c:v>50.737777055490554</c:v>
                </c:pt>
                <c:pt idx="3">
                  <c:v>52.437772788530765</c:v>
                </c:pt>
                <c:pt idx="4">
                  <c:v>53.805638809740977</c:v>
                </c:pt>
                <c:pt idx="5">
                  <c:v>54.92969708437753</c:v>
                </c:pt>
                <c:pt idx="6">
                  <c:v>55.869609482445931</c:v>
                </c:pt>
                <c:pt idx="7">
                  <c:v>56.667092891532867</c:v>
                </c:pt>
                <c:pt idx="8">
                  <c:v>57.352176560091301</c:v>
                </c:pt>
                <c:pt idx="9">
                  <c:v>57.94701843068178</c:v>
                </c:pt>
                <c:pt idx="10">
                  <c:v>58.46832088392317</c:v>
                </c:pt>
                <c:pt idx="11">
                  <c:v>58.928909804837581</c:v>
                </c:pt>
                <c:pt idx="12">
                  <c:v>59.338796024349698</c:v>
                </c:pt>
                <c:pt idx="13">
                  <c:v>59.705906554414163</c:v>
                </c:pt>
                <c:pt idx="14">
                  <c:v>60.036599404673737</c:v>
                </c:pt>
                <c:pt idx="15">
                  <c:v>60.336033113063358</c:v>
                </c:pt>
                <c:pt idx="16">
                  <c:v>60.608436629767176</c:v>
                </c:pt>
              </c:numCache>
            </c:numRef>
          </c:yVal>
          <c:smooth val="1"/>
        </c:ser>
        <c:axId val="146132352"/>
        <c:axId val="164050816"/>
      </c:scatterChart>
      <c:valAx>
        <c:axId val="146132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</a:t>
                </a:r>
              </a:p>
            </c:rich>
          </c:tx>
          <c:layout>
            <c:manualLayout>
              <c:xMode val="edge"/>
              <c:yMode val="edge"/>
              <c:x val="0.52647681539807523"/>
              <c:y val="0.92960629921259841"/>
            </c:manualLayout>
          </c:layout>
        </c:title>
        <c:numFmt formatCode="General" sourceLinked="1"/>
        <c:tickLblPos val="nextTo"/>
        <c:crossAx val="164050816"/>
        <c:crosses val="autoZero"/>
        <c:crossBetween val="midCat"/>
      </c:valAx>
      <c:valAx>
        <c:axId val="164050816"/>
        <c:scaling>
          <c:orientation val="minMax"/>
          <c:max val="65"/>
          <c:min val="45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0"/>
              <c:y val="0.36252478856809572"/>
            </c:manualLayout>
          </c:layout>
        </c:title>
        <c:numFmt formatCode="General" sourceLinked="1"/>
        <c:tickLblPos val="nextTo"/>
        <c:crossAx val="146132352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4</xdr:row>
      <xdr:rowOff>152400</xdr:rowOff>
    </xdr:from>
    <xdr:to>
      <xdr:col>12</xdr:col>
      <xdr:colOff>243840</xdr:colOff>
      <xdr:row>18</xdr:row>
      <xdr:rowOff>121920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8"/>
  <sheetViews>
    <sheetView tabSelected="1" workbookViewId="0">
      <selection activeCell="E5" sqref="E5"/>
    </sheetView>
  </sheetViews>
  <sheetFormatPr defaultRowHeight="13.8"/>
  <sheetData>
    <row r="1" spans="1:2" ht="15.6">
      <c r="A1" s="1" t="s">
        <v>0</v>
      </c>
      <c r="B1" s="1" t="s">
        <v>1</v>
      </c>
    </row>
    <row r="2" spans="1:2" ht="15.6">
      <c r="A2" s="2">
        <v>100</v>
      </c>
      <c r="B2" s="2">
        <v>46.33</v>
      </c>
    </row>
    <row r="3" spans="1:2" ht="15.6">
      <c r="A3" s="2">
        <v>150</v>
      </c>
      <c r="B3" s="2">
        <v>47.83</v>
      </c>
    </row>
    <row r="4" spans="1:2" ht="15.6">
      <c r="A4" s="2">
        <v>200</v>
      </c>
      <c r="B4" s="2">
        <v>50.24</v>
      </c>
    </row>
    <row r="5" spans="1:2" ht="15.6">
      <c r="A5" s="2">
        <v>250</v>
      </c>
      <c r="B5" s="2">
        <v>52.34</v>
      </c>
    </row>
    <row r="6" spans="1:2" ht="15.6">
      <c r="A6" s="2">
        <v>300</v>
      </c>
      <c r="B6" s="2">
        <v>53.91</v>
      </c>
    </row>
    <row r="7" spans="1:2" ht="15.6">
      <c r="A7" s="2">
        <v>350</v>
      </c>
      <c r="B7" s="2">
        <v>55.14</v>
      </c>
    </row>
    <row r="8" spans="1:2" ht="15.6">
      <c r="A8" s="2">
        <v>400</v>
      </c>
      <c r="B8" s="2">
        <v>56.11</v>
      </c>
    </row>
    <row r="9" spans="1:2" ht="15.6">
      <c r="A9" s="2">
        <v>450</v>
      </c>
      <c r="B9" s="2">
        <v>56.92</v>
      </c>
    </row>
    <row r="10" spans="1:2" ht="15.6">
      <c r="A10" s="2">
        <v>500</v>
      </c>
      <c r="B10" s="2">
        <v>57.57</v>
      </c>
    </row>
    <row r="11" spans="1:2" ht="15.6">
      <c r="A11" s="2">
        <v>550</v>
      </c>
      <c r="B11" s="2">
        <v>58.14</v>
      </c>
    </row>
    <row r="12" spans="1:2" ht="15.6">
      <c r="A12" s="2">
        <v>600</v>
      </c>
      <c r="B12" s="2">
        <v>58.57</v>
      </c>
    </row>
    <row r="13" spans="1:2" ht="15.6">
      <c r="A13" s="2">
        <v>650</v>
      </c>
      <c r="B13" s="2">
        <v>59</v>
      </c>
    </row>
    <row r="14" spans="1:2" ht="15.6">
      <c r="A14" s="2">
        <v>700</v>
      </c>
      <c r="B14" s="2">
        <v>59.33</v>
      </c>
    </row>
    <row r="15" spans="1:2" ht="15.6">
      <c r="A15" s="2">
        <v>750</v>
      </c>
      <c r="B15" s="2">
        <v>59.63</v>
      </c>
    </row>
    <row r="16" spans="1:2" ht="15.6">
      <c r="A16" s="2">
        <v>800</v>
      </c>
      <c r="B16" s="2">
        <v>59.94</v>
      </c>
    </row>
    <row r="17" spans="1:2" ht="15.6">
      <c r="A17" s="2">
        <v>850</v>
      </c>
      <c r="B17" s="2">
        <v>60.11</v>
      </c>
    </row>
    <row r="18" spans="1:2" ht="15.6">
      <c r="A18" s="2">
        <v>900</v>
      </c>
      <c r="B18" s="2">
        <v>60.34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showGridLines="0" workbookViewId="0">
      <selection sqref="A1:A3"/>
    </sheetView>
  </sheetViews>
  <sheetFormatPr defaultRowHeight="13.8"/>
  <cols>
    <col min="1" max="1" width="2.19921875" customWidth="1"/>
    <col min="3" max="3" width="6.59765625" customWidth="1"/>
    <col min="4" max="4" width="11.8984375" bestFit="1" customWidth="1"/>
    <col min="5" max="5" width="10.69921875" bestFit="1" customWidth="1"/>
  </cols>
  <sheetData>
    <row r="1" spans="1:5">
      <c r="A1" s="6" t="s">
        <v>14</v>
      </c>
    </row>
    <row r="2" spans="1:5">
      <c r="A2" s="6" t="s">
        <v>4</v>
      </c>
    </row>
    <row r="3" spans="1:5">
      <c r="A3" s="6" t="s">
        <v>15</v>
      </c>
    </row>
    <row r="6" spans="1:5" ht="14.4" thickBot="1">
      <c r="A6" t="s">
        <v>7</v>
      </c>
    </row>
    <row r="7" spans="1:5">
      <c r="B7" s="11"/>
      <c r="C7" s="11"/>
      <c r="D7" s="11" t="s">
        <v>16</v>
      </c>
      <c r="E7" s="11" t="s">
        <v>18</v>
      </c>
    </row>
    <row r="8" spans="1:5" ht="14.4" thickBot="1">
      <c r="B8" s="12" t="s">
        <v>5</v>
      </c>
      <c r="C8" s="12" t="s">
        <v>6</v>
      </c>
      <c r="D8" s="12" t="s">
        <v>17</v>
      </c>
      <c r="E8" s="12" t="s">
        <v>19</v>
      </c>
    </row>
    <row r="9" spans="1:5">
      <c r="B9" s="8" t="s">
        <v>11</v>
      </c>
      <c r="C9" s="8" t="s">
        <v>3</v>
      </c>
      <c r="D9" s="10">
        <v>66.366469594243597</v>
      </c>
      <c r="E9" s="10">
        <v>0</v>
      </c>
    </row>
    <row r="10" spans="1:5">
      <c r="B10" s="8" t="s">
        <v>12</v>
      </c>
      <c r="C10" s="8"/>
      <c r="D10" s="10">
        <v>95.966265133696666</v>
      </c>
      <c r="E10" s="10">
        <v>0</v>
      </c>
    </row>
    <row r="11" spans="1:5" ht="14.4" thickBot="1">
      <c r="B11" s="7" t="s">
        <v>13</v>
      </c>
      <c r="C11" s="7"/>
      <c r="D11" s="9">
        <v>157.38802551467012</v>
      </c>
      <c r="E11" s="9">
        <v>0</v>
      </c>
    </row>
    <row r="13" spans="1:5">
      <c r="A13" t="s">
        <v>8</v>
      </c>
    </row>
    <row r="14" spans="1:5">
      <c r="B14" t="s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5"/>
  <sheetViews>
    <sheetView showGridLines="0" workbookViewId="0">
      <selection sqref="A1:A3"/>
    </sheetView>
  </sheetViews>
  <sheetFormatPr defaultRowHeight="13.8"/>
  <cols>
    <col min="1" max="1" width="2.19921875" customWidth="1"/>
    <col min="3" max="3" width="18.19921875" customWidth="1"/>
    <col min="4" max="4" width="11.8984375" bestFit="1" customWidth="1"/>
    <col min="5" max="5" width="2.19921875" customWidth="1"/>
    <col min="6" max="6" width="7.296875" customWidth="1"/>
    <col min="7" max="7" width="6.296875" customWidth="1"/>
    <col min="8" max="8" width="2.19921875" customWidth="1"/>
    <col min="9" max="9" width="7.296875" customWidth="1"/>
    <col min="10" max="10" width="6.296875" customWidth="1"/>
  </cols>
  <sheetData>
    <row r="1" spans="1:10">
      <c r="A1" s="6" t="s">
        <v>20</v>
      </c>
    </row>
    <row r="2" spans="1:10">
      <c r="A2" s="6" t="s">
        <v>21</v>
      </c>
    </row>
    <row r="3" spans="1:10">
      <c r="A3" s="6" t="s">
        <v>15</v>
      </c>
    </row>
    <row r="5" spans="1:10" ht="14.4" thickBot="1"/>
    <row r="6" spans="1:10">
      <c r="B6" s="11"/>
      <c r="C6" s="11" t="s">
        <v>22</v>
      </c>
      <c r="D6" s="11"/>
    </row>
    <row r="7" spans="1:10" ht="14.4" thickBot="1">
      <c r="B7" s="12" t="s">
        <v>5</v>
      </c>
      <c r="C7" s="12" t="s">
        <v>6</v>
      </c>
      <c r="D7" s="12" t="s">
        <v>17</v>
      </c>
    </row>
    <row r="8" spans="1:10" ht="14.4" thickBot="1">
      <c r="B8" s="7" t="s">
        <v>10</v>
      </c>
      <c r="C8" s="7" t="s">
        <v>3</v>
      </c>
      <c r="D8" s="9">
        <v>1.602065269075577</v>
      </c>
    </row>
    <row r="10" spans="1:10" ht="14.4" thickBot="1"/>
    <row r="11" spans="1:10">
      <c r="B11" s="11"/>
      <c r="C11" s="11" t="s">
        <v>23</v>
      </c>
      <c r="D11" s="11"/>
      <c r="F11" s="11" t="s">
        <v>24</v>
      </c>
      <c r="G11" s="11" t="s">
        <v>22</v>
      </c>
      <c r="I11" s="11" t="s">
        <v>27</v>
      </c>
      <c r="J11" s="11" t="s">
        <v>22</v>
      </c>
    </row>
    <row r="12" spans="1:10" ht="14.4" thickBot="1">
      <c r="B12" s="12" t="s">
        <v>5</v>
      </c>
      <c r="C12" s="12" t="s">
        <v>6</v>
      </c>
      <c r="D12" s="12" t="s">
        <v>17</v>
      </c>
      <c r="F12" s="12" t="s">
        <v>25</v>
      </c>
      <c r="G12" s="12" t="s">
        <v>26</v>
      </c>
      <c r="I12" s="12" t="s">
        <v>25</v>
      </c>
      <c r="J12" s="12" t="s">
        <v>26</v>
      </c>
    </row>
    <row r="13" spans="1:10">
      <c r="B13" s="8" t="s">
        <v>11</v>
      </c>
      <c r="C13" s="8" t="s">
        <v>3</v>
      </c>
      <c r="D13" s="10">
        <v>66.366469594243597</v>
      </c>
      <c r="F13" s="8" t="s">
        <v>28</v>
      </c>
      <c r="G13" s="8" t="s">
        <v>28</v>
      </c>
      <c r="I13" s="8" t="s">
        <v>28</v>
      </c>
      <c r="J13" s="8" t="s">
        <v>28</v>
      </c>
    </row>
    <row r="14" spans="1:10">
      <c r="B14" s="8" t="s">
        <v>12</v>
      </c>
      <c r="C14" s="8"/>
      <c r="D14" s="10">
        <v>95.966265133696666</v>
      </c>
      <c r="F14" s="8" t="s">
        <v>28</v>
      </c>
      <c r="G14" s="8" t="s">
        <v>28</v>
      </c>
      <c r="I14" s="8" t="s">
        <v>28</v>
      </c>
      <c r="J14" s="8" t="s">
        <v>28</v>
      </c>
    </row>
    <row r="15" spans="1:10" ht="14.4" thickBot="1">
      <c r="B15" s="7" t="s">
        <v>13</v>
      </c>
      <c r="C15" s="7"/>
      <c r="D15" s="9">
        <v>157.38802551467012</v>
      </c>
      <c r="F15" s="7" t="s">
        <v>28</v>
      </c>
      <c r="G15" s="7" t="s">
        <v>28</v>
      </c>
      <c r="I15" s="7" t="s">
        <v>28</v>
      </c>
      <c r="J15" s="7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N6" sqref="N6"/>
    </sheetView>
  </sheetViews>
  <sheetFormatPr defaultRowHeight="13.8"/>
  <cols>
    <col min="5" max="5" width="12.796875" bestFit="1" customWidth="1"/>
  </cols>
  <sheetData>
    <row r="1" spans="1:6">
      <c r="A1" s="13" t="s">
        <v>0</v>
      </c>
      <c r="B1" s="13" t="s">
        <v>1</v>
      </c>
      <c r="C1" s="13" t="s">
        <v>2</v>
      </c>
      <c r="D1" s="13" t="s">
        <v>3</v>
      </c>
      <c r="F1" s="5">
        <v>66.366469594243597</v>
      </c>
    </row>
    <row r="2" spans="1:6" ht="15.6">
      <c r="A2" s="2">
        <v>100</v>
      </c>
      <c r="B2" s="2">
        <v>46.33</v>
      </c>
      <c r="C2" s="3">
        <f>$F$1*EXP(-$F$2/(A2+$F$3))</f>
        <v>45.711289157245723</v>
      </c>
      <c r="D2" s="3">
        <f>(C2-B2)^2</f>
        <v>0.38280310694170566</v>
      </c>
      <c r="E2">
        <f>B2-C2</f>
        <v>0.61871084275427535</v>
      </c>
      <c r="F2" s="5">
        <v>95.966265133696666</v>
      </c>
    </row>
    <row r="3" spans="1:6" ht="15.6">
      <c r="A3" s="2">
        <v>150</v>
      </c>
      <c r="B3" s="2">
        <v>47.83</v>
      </c>
      <c r="C3" s="3">
        <f t="shared" ref="C3:C18" si="0">$F$1*EXP(-$F$2/(A3+$F$3))</f>
        <v>48.569358680338624</v>
      </c>
      <c r="D3" s="3">
        <f t="shared" ref="D3:D18" si="1">(C3-B3)^2</f>
        <v>0.54665125819207394</v>
      </c>
      <c r="E3">
        <f t="shared" ref="E3:E18" si="2">B3-C3</f>
        <v>-0.73935868033862562</v>
      </c>
      <c r="F3" s="4">
        <v>157.38802551467012</v>
      </c>
    </row>
    <row r="4" spans="1:6" ht="15.6">
      <c r="A4" s="2">
        <v>200</v>
      </c>
      <c r="B4" s="2">
        <v>50.24</v>
      </c>
      <c r="C4" s="3">
        <f t="shared" si="0"/>
        <v>50.737777055490554</v>
      </c>
      <c r="D4" s="3">
        <f t="shared" si="1"/>
        <v>0.24778199697284392</v>
      </c>
      <c r="E4">
        <f t="shared" si="2"/>
        <v>-0.49777705549055185</v>
      </c>
    </row>
    <row r="5" spans="1:6" ht="15.6">
      <c r="A5" s="2">
        <v>250</v>
      </c>
      <c r="B5" s="2">
        <v>52.34</v>
      </c>
      <c r="C5" s="3">
        <f t="shared" si="0"/>
        <v>52.437772788530765</v>
      </c>
      <c r="D5" s="3">
        <f t="shared" si="1"/>
        <v>9.559518177081016E-3</v>
      </c>
      <c r="E5">
        <f t="shared" si="2"/>
        <v>-9.7772788530761545E-2</v>
      </c>
    </row>
    <row r="6" spans="1:6" ht="15.6">
      <c r="A6" s="2">
        <v>300</v>
      </c>
      <c r="B6" s="2">
        <v>53.91</v>
      </c>
      <c r="C6" s="3">
        <f t="shared" si="0"/>
        <v>53.805638809740977</v>
      </c>
      <c r="D6" s="3">
        <f t="shared" si="1"/>
        <v>1.0891258032279375E-2</v>
      </c>
      <c r="E6">
        <f t="shared" si="2"/>
        <v>0.10436119025902002</v>
      </c>
    </row>
    <row r="7" spans="1:6" ht="15.6">
      <c r="A7" s="2">
        <v>350</v>
      </c>
      <c r="B7" s="2">
        <v>55.14</v>
      </c>
      <c r="C7" s="3">
        <f t="shared" si="0"/>
        <v>54.92969708437753</v>
      </c>
      <c r="D7" s="3">
        <f t="shared" si="1"/>
        <v>4.4227316319312038E-2</v>
      </c>
      <c r="E7">
        <f t="shared" si="2"/>
        <v>0.21030291562247072</v>
      </c>
    </row>
    <row r="8" spans="1:6" ht="15.6">
      <c r="A8" s="2">
        <v>400</v>
      </c>
      <c r="B8" s="2">
        <v>56.11</v>
      </c>
      <c r="C8" s="3">
        <f t="shared" si="0"/>
        <v>55.869609482445931</v>
      </c>
      <c r="D8" s="3">
        <f t="shared" si="1"/>
        <v>5.7787600929912961E-2</v>
      </c>
      <c r="E8">
        <f t="shared" si="2"/>
        <v>0.24039051755406859</v>
      </c>
    </row>
    <row r="9" spans="1:6" ht="15.6">
      <c r="A9" s="2">
        <v>450</v>
      </c>
      <c r="B9" s="2">
        <v>56.92</v>
      </c>
      <c r="C9" s="3">
        <f t="shared" si="0"/>
        <v>56.667092891532867</v>
      </c>
      <c r="D9" s="3">
        <f t="shared" si="1"/>
        <v>6.3962005513206868E-2</v>
      </c>
      <c r="E9">
        <f t="shared" si="2"/>
        <v>0.25290710846713438</v>
      </c>
    </row>
    <row r="10" spans="1:6" ht="15.6">
      <c r="A10" s="2">
        <v>500</v>
      </c>
      <c r="B10" s="2">
        <v>57.57</v>
      </c>
      <c r="C10" s="3">
        <f t="shared" si="0"/>
        <v>57.352176560091301</v>
      </c>
      <c r="D10" s="3">
        <f t="shared" si="1"/>
        <v>4.7447050973658561E-2</v>
      </c>
      <c r="E10">
        <f t="shared" si="2"/>
        <v>0.2178234399086989</v>
      </c>
    </row>
    <row r="11" spans="1:6" ht="15.6">
      <c r="A11" s="2">
        <v>550</v>
      </c>
      <c r="B11" s="2">
        <v>58.14</v>
      </c>
      <c r="C11" s="3">
        <f t="shared" si="0"/>
        <v>57.94701843068178</v>
      </c>
      <c r="D11" s="3">
        <f t="shared" si="1"/>
        <v>3.7241886096523194E-2</v>
      </c>
      <c r="E11">
        <f t="shared" si="2"/>
        <v>0.19298156931822064</v>
      </c>
    </row>
    <row r="12" spans="1:6" ht="15.6">
      <c r="A12" s="2">
        <v>600</v>
      </c>
      <c r="B12" s="2">
        <v>58.57</v>
      </c>
      <c r="C12" s="3">
        <f t="shared" si="0"/>
        <v>58.46832088392317</v>
      </c>
      <c r="D12" s="3">
        <f t="shared" si="1"/>
        <v>1.0338642646165604E-2</v>
      </c>
      <c r="E12">
        <f t="shared" si="2"/>
        <v>0.10167911607683067</v>
      </c>
    </row>
    <row r="13" spans="1:6" ht="15.6">
      <c r="A13" s="2">
        <v>650</v>
      </c>
      <c r="B13" s="2">
        <v>59</v>
      </c>
      <c r="C13" s="3">
        <f t="shared" si="0"/>
        <v>58.928909804837581</v>
      </c>
      <c r="D13" s="3">
        <f t="shared" si="1"/>
        <v>5.0538158482308837E-3</v>
      </c>
      <c r="E13">
        <f t="shared" si="2"/>
        <v>7.1090195162419434E-2</v>
      </c>
    </row>
    <row r="14" spans="1:6" ht="15.6">
      <c r="A14" s="2">
        <v>700</v>
      </c>
      <c r="B14" s="2">
        <v>59.33</v>
      </c>
      <c r="C14" s="3">
        <f t="shared" si="0"/>
        <v>59.338796024349698</v>
      </c>
      <c r="D14" s="3">
        <f t="shared" si="1"/>
        <v>7.7370044360504649E-5</v>
      </c>
      <c r="E14">
        <f t="shared" si="2"/>
        <v>-8.796024349699394E-3</v>
      </c>
    </row>
    <row r="15" spans="1:6" ht="15.6">
      <c r="A15" s="2">
        <v>750</v>
      </c>
      <c r="B15" s="2">
        <v>59.63</v>
      </c>
      <c r="C15" s="3">
        <f t="shared" si="0"/>
        <v>59.705906554414163</v>
      </c>
      <c r="D15" s="3">
        <f t="shared" si="1"/>
        <v>5.7618050030299253E-3</v>
      </c>
      <c r="E15">
        <f t="shared" si="2"/>
        <v>-7.590655441416061E-2</v>
      </c>
    </row>
    <row r="16" spans="1:6" ht="15.6">
      <c r="A16" s="2">
        <v>800</v>
      </c>
      <c r="B16" s="2">
        <v>59.94</v>
      </c>
      <c r="C16" s="3">
        <f t="shared" si="0"/>
        <v>60.036599404673737</v>
      </c>
      <c r="D16" s="3">
        <f t="shared" si="1"/>
        <v>9.3314449833208427E-3</v>
      </c>
      <c r="E16">
        <f t="shared" si="2"/>
        <v>-9.6599404673739286E-2</v>
      </c>
    </row>
    <row r="17" spans="1:5" ht="15.6">
      <c r="A17" s="2">
        <v>850</v>
      </c>
      <c r="B17" s="2">
        <v>60.11</v>
      </c>
      <c r="C17" s="3">
        <f t="shared" si="0"/>
        <v>60.336033113063358</v>
      </c>
      <c r="D17" s="3">
        <f t="shared" si="1"/>
        <v>5.1090968201113154E-2</v>
      </c>
      <c r="E17">
        <f t="shared" si="2"/>
        <v>-0.22603311306335883</v>
      </c>
    </row>
    <row r="18" spans="1:5" ht="15.6">
      <c r="A18" s="2">
        <v>900</v>
      </c>
      <c r="B18" s="2">
        <v>60.34</v>
      </c>
      <c r="C18" s="3">
        <f t="shared" si="0"/>
        <v>60.608436629767176</v>
      </c>
      <c r="D18" s="3">
        <f t="shared" si="1"/>
        <v>7.2058224200758289E-2</v>
      </c>
      <c r="E18">
        <f t="shared" si="2"/>
        <v>-0.26843662976717297</v>
      </c>
    </row>
    <row r="19" spans="1:5">
      <c r="D19" s="3">
        <f>SUM(D2:D18)</f>
        <v>1.602065269075577</v>
      </c>
      <c r="E19" s="14">
        <f>AVERAGE(E2:E18)</f>
        <v>-2.5491500290082274E-5</v>
      </c>
    </row>
    <row r="21" spans="1:5">
      <c r="E21">
        <f>CORREL(B2:B18,C2:C18)</f>
        <v>0.997420557978834</v>
      </c>
    </row>
    <row r="22" spans="1:5">
      <c r="E22">
        <f>SKEW(E2:E18)</f>
        <v>-0.59081012397245403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Dane</vt:lpstr>
      <vt:lpstr>Raport wrażliwości 1</vt:lpstr>
      <vt:lpstr>Raport granic 1</vt:lpstr>
      <vt:lpstr>Rysunek 8.56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2017-09-14T12:07:50Z</dcterms:created>
  <dcterms:modified xsi:type="dcterms:W3CDTF">2017-09-21T15:38:16Z</dcterms:modified>
</cp:coreProperties>
</file>