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2 - Advanced Techniques\"/>
    </mc:Choice>
  </mc:AlternateContent>
  <bookViews>
    <workbookView xWindow="120" yWindow="150" windowWidth="24240" windowHeight="13605"/>
  </bookViews>
  <sheets>
    <sheet name="D1" sheetId="2" r:id="rId1"/>
    <sheet name="D2" sheetId="36" r:id="rId2"/>
    <sheet name="D3" sheetId="37" r:id="rId3"/>
    <sheet name="D4" sheetId="38" r:id="rId4"/>
  </sheets>
  <definedNames>
    <definedName name="Management_Education" localSheetId="1">'D2'!#REF!</definedName>
    <definedName name="Management_Education" localSheetId="2">'D3'!#REF!</definedName>
    <definedName name="Management_Education" localSheetId="3">'D4'!#REF!</definedName>
    <definedName name="Management_Education">'D1'!#REF!</definedName>
  </definedNames>
  <calcPr calcId="152511"/>
</workbook>
</file>

<file path=xl/calcChain.xml><?xml version="1.0" encoding="utf-8"?>
<calcChain xmlns="http://schemas.openxmlformats.org/spreadsheetml/2006/main">
  <c r="E6" i="38" l="1"/>
  <c r="E7" i="38"/>
  <c r="E8" i="38"/>
  <c r="E9" i="38"/>
  <c r="E10" i="38"/>
  <c r="E11" i="38"/>
  <c r="E12" i="38"/>
  <c r="E13" i="38"/>
  <c r="E14" i="38"/>
  <c r="E15" i="38"/>
  <c r="E16" i="38"/>
  <c r="E17" i="38"/>
  <c r="E18" i="38"/>
  <c r="E19" i="38"/>
  <c r="E20" i="38"/>
  <c r="E21" i="38"/>
  <c r="E22" i="38"/>
  <c r="E23" i="38"/>
  <c r="E24" i="38"/>
  <c r="E25" i="38"/>
  <c r="E5" i="38"/>
  <c r="P4" i="38" s="1"/>
  <c r="E6" i="37"/>
  <c r="E7" i="37"/>
  <c r="E8" i="37"/>
  <c r="E9" i="37"/>
  <c r="E10" i="37"/>
  <c r="E11" i="37"/>
  <c r="E12" i="37"/>
  <c r="E13" i="37"/>
  <c r="E14" i="37"/>
  <c r="E15" i="37"/>
  <c r="E16" i="37"/>
  <c r="E17" i="37"/>
  <c r="E18" i="37"/>
  <c r="E19" i="37"/>
  <c r="E20" i="37"/>
  <c r="E21" i="37"/>
  <c r="E22" i="37"/>
  <c r="E23" i="37"/>
  <c r="E24" i="37"/>
  <c r="E25" i="37"/>
  <c r="E5" i="37"/>
  <c r="P4" i="37" s="1"/>
  <c r="E6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5" i="36"/>
  <c r="P4" i="36" s="1"/>
  <c r="E6" i="2"/>
  <c r="E7" i="2"/>
  <c r="E8" i="2"/>
  <c r="E9" i="2"/>
  <c r="E10" i="2"/>
  <c r="E11" i="2"/>
  <c r="E12" i="2"/>
  <c r="E13" i="2"/>
  <c r="P4" i="2" s="1"/>
  <c r="E14" i="2"/>
  <c r="E15" i="2"/>
  <c r="E16" i="2"/>
  <c r="E17" i="2"/>
  <c r="E18" i="2"/>
  <c r="E19" i="2"/>
  <c r="E20" i="2"/>
  <c r="E21" i="2"/>
  <c r="E22" i="2"/>
  <c r="E23" i="2"/>
  <c r="E24" i="2"/>
  <c r="E25" i="2"/>
  <c r="E5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F5" i="38"/>
  <c r="F6" i="38"/>
  <c r="F7" i="38"/>
  <c r="F8" i="38"/>
  <c r="F9" i="38"/>
  <c r="F10" i="38"/>
  <c r="F11" i="38"/>
  <c r="L4" i="38" s="1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G5" i="38"/>
  <c r="G6" i="38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21" i="38"/>
  <c r="G22" i="38"/>
  <c r="G23" i="38"/>
  <c r="G24" i="38"/>
  <c r="G25" i="38"/>
  <c r="H5" i="38"/>
  <c r="H6" i="38"/>
  <c r="H7" i="38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I5" i="38"/>
  <c r="I6" i="38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L11" i="38"/>
  <c r="F5" i="37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G5" i="37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H5" i="37"/>
  <c r="H6" i="37"/>
  <c r="H7" i="37"/>
  <c r="H8" i="37"/>
  <c r="H9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I5" i="37"/>
  <c r="I6" i="37"/>
  <c r="I7" i="37"/>
  <c r="I8" i="37"/>
  <c r="I9" i="37"/>
  <c r="I10" i="37"/>
  <c r="I11" i="37"/>
  <c r="I12" i="37"/>
  <c r="I13" i="37"/>
  <c r="I14" i="37"/>
  <c r="I15" i="37"/>
  <c r="I16" i="37"/>
  <c r="I17" i="37"/>
  <c r="I18" i="37"/>
  <c r="I19" i="37"/>
  <c r="I20" i="37"/>
  <c r="I21" i="37"/>
  <c r="I22" i="37"/>
  <c r="I23" i="37"/>
  <c r="I24" i="37"/>
  <c r="I25" i="37"/>
  <c r="L11" i="37"/>
  <c r="F5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G5" i="36"/>
  <c r="G6" i="36"/>
  <c r="G7" i="36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H5" i="36"/>
  <c r="H6" i="36"/>
  <c r="H7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I5" i="36"/>
  <c r="I6" i="36"/>
  <c r="I7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L11" i="36"/>
  <c r="L11" i="2"/>
  <c r="L20" i="36" l="1"/>
  <c r="S4" i="2"/>
  <c r="L4" i="36"/>
  <c r="L20" i="38"/>
  <c r="S4" i="37"/>
  <c r="L20" i="2"/>
  <c r="L20" i="37"/>
  <c r="S4" i="38"/>
  <c r="L4" i="2"/>
  <c r="L4" i="37"/>
  <c r="S4" i="36"/>
</calcChain>
</file>

<file path=xl/sharedStrings.xml><?xml version="1.0" encoding="utf-8"?>
<sst xmlns="http://schemas.openxmlformats.org/spreadsheetml/2006/main" count="168" uniqueCount="42">
  <si>
    <t>Requirements</t>
  </si>
  <si>
    <t>Test Plan</t>
  </si>
  <si>
    <t>Activity</t>
  </si>
  <si>
    <t>Architecture</t>
  </si>
  <si>
    <t>Test Harness</t>
  </si>
  <si>
    <t>Security</t>
  </si>
  <si>
    <t>Logging</t>
  </si>
  <si>
    <t>Pub/Sub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</si>
  <si>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</si>
  <si>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</si>
  <si>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</si>
  <si>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</si>
  <si>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</si>
  <si>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</si>
  <si>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</si>
  <si>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</si>
  <si>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</si>
  <si>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</si>
  <si>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</si>
  <si>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</si>
  <si>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</si>
  <si>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</si>
  <si>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</si>
  <si>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</si>
  <si>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</si>
  <si>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</si>
  <si>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</si>
  <si>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</si>
  <si>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</si>
  <si>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</si>
  <si>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</si>
  <si>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</si>
  <si>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</si>
  <si>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</si>
  <si>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Criticality Risk</t>
  </si>
  <si>
    <t>Activity Risk</t>
  </si>
  <si>
    <t>Sanity Check:</t>
  </si>
  <si>
    <t>Decompressed start date for System Testing:</t>
  </si>
  <si>
    <t xml:space="preserve">Phi = </t>
  </si>
  <si>
    <t>Geometric Float</t>
  </si>
  <si>
    <t>Fibonacci Risk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</si>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</sst>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/>
    <xf numFmtId="0" fontId="4" fillId="0" borderId="0" xfId="0" applyFont="1" applyFill="1"/>
    <xf numFmtId="0" fontId="2" fillId="0" borderId="0" xfId="0" applyFont="1" applyFill="1"/>
    <xf numFmtId="9" fontId="5" fillId="0" borderId="0" xfId="0" applyNumberFormat="1" applyFont="1"/>
    <xf numFmtId="14" fontId="5" fillId="0" borderId="0" xfId="0" applyNumberFormat="1" applyFont="1"/>
    <xf numFmtId="164" fontId="5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0" fontId="4" fillId="2" borderId="1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4" fillId="2" borderId="5" xfId="0" applyFont="1" applyFill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0" xfId="0" applyNumberFormat="1"/>
    <xf numFmtId="0" fontId="0" fillId="0" borderId="9" xfId="0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3" fillId="3" borderId="10" xfId="0" applyNumberFormat="1" applyFont="1" applyFill="1" applyBorder="1" applyAlignment="1">
      <alignment horizontal="center" wrapText="1"/>
    </xf>
    <xf numFmtId="1" fontId="3" fillId="3" borderId="9" xfId="0" applyNumberFormat="1" applyFont="1" applyFill="1" applyBorder="1" applyAlignment="1">
      <alignment horizontal="center" wrapText="1"/>
    </xf>
    <xf numFmtId="0" fontId="0" fillId="0" borderId="0" xfId="0" applyNumberFormat="1"/>
    <xf numFmtId="0" fontId="1" fillId="0" borderId="0" xfId="0" applyFont="1"/>
    <xf numFmtId="1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S31"/>
  <sheetViews>
    <sheetView tabSelected="1" workbookViewId="0">
      <selection activeCell="C35" sqref="C35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6" width="15.7109375" style="1" bestFit="1" customWidth="1"/>
    <col min="7" max="7" width="9.140625" style="1"/>
    <col min="8" max="8" width="12.28515625" style="1" bestFit="1" customWidth="1"/>
    <col min="9" max="9" width="9.140625" style="1"/>
    <col min="10" max="10" width="14" style="1" bestFit="1" customWidth="1"/>
    <col min="11" max="11" width="20" style="1" customWidth="1"/>
    <col min="12" max="13" width="9.140625" style="1"/>
    <col min="14" max="15" width="11.85546875" style="1" bestFit="1" customWidth="1"/>
    <col min="16" max="17" width="9.140625" style="1"/>
    <col min="18" max="18" width="18.28515625" style="1" bestFit="1" customWidth="1"/>
    <col min="19" max="16384" width="9.140625" style="1"/>
  </cols>
  <sheetData>
    <row r="3" spans="2:19" ht="13.5" thickBot="1" x14ac:dyDescent="0.25">
      <c r="Q3" t="s">
        <v>38</v>
      </c>
      <c r="R3" s="25">
        <v>1.6180338999999999</v>
      </c>
    </row>
    <row r="4" spans="2:19" ht="13.5" thickBot="1" x14ac:dyDescent="0.25">
      <c r="B4" s="9" t="s">
        <v>8</v>
      </c>
      <c r="C4" s="13" t="s">
        <v>2</v>
      </c>
      <c r="D4" s="13" t="s">
        <v>23</v>
      </c>
      <c r="E4" s="13" t="s">
        <v>39</v>
      </c>
      <c r="F4" s="16" t="s">
        <v>24</v>
      </c>
      <c r="G4" s="16" t="s">
        <v>25</v>
      </c>
      <c r="H4" s="16" t="s">
        <v>26</v>
      </c>
      <c r="I4" s="16" t="s">
        <v>27</v>
      </c>
      <c r="K4" s="22" t="s">
        <v>34</v>
      </c>
      <c r="L4" s="8">
        <f>(((L6^SUM(F5:F25))*(L7^SUM(G5:G25))*(L8^SUM(H5:H25))*(L9^SUM(I5:I25)))^(1/COUNT(B5:B25)))/L6</f>
        <v>0.26706042270360053</v>
      </c>
      <c r="M4" s="8"/>
      <c r="N4"/>
      <c r="O4" s="22" t="s">
        <v>35</v>
      </c>
      <c r="P4" s="8">
        <f>1-(GEOMEAN(E5:E25)-1)/MAX(D5:D25)</f>
        <v>0.49846379026329346</v>
      </c>
      <c r="R4" s="26" t="s">
        <v>40</v>
      </c>
      <c r="S4" s="8">
        <f>R3^((3*SUM(F5:F25)+2*SUM(G5:G25)+SUM(H5:H25))/COUNT(B5:B25)-3)</f>
        <v>0.25286721446984473</v>
      </c>
    </row>
    <row r="5" spans="2:19" ht="14.25" customHeight="1" x14ac:dyDescent="0.25">
      <c r="B5" s="14">
        <v>1</v>
      </c>
      <c r="C5" s="10" t="s">
        <v>0</v>
      </c>
      <c r="D5" s="20">
        <v>75</v>
      </c>
      <c r="E5" s="23">
        <f>D5+1</f>
        <v>76</v>
      </c>
      <c r="F5" s="17">
        <f t="shared" ref="F5:F25" si="0">IF($D5&lt;=1,1,0)</f>
        <v>0</v>
      </c>
      <c r="G5" s="17">
        <f t="shared" ref="G5:G25" si="1">IF(AND($D5&gt;1,$D5&lt;=$L$14),1,0)</f>
        <v>0</v>
      </c>
      <c r="H5" s="17">
        <f t="shared" ref="H5:H25" si="2">IF(AND($D5&lt;=$L$15,$D5 &gt; $L$14),1,0)</f>
        <v>0</v>
      </c>
      <c r="I5" s="17">
        <f t="shared" ref="I5:I25" si="3">IF($D5 &gt; $L$15,1,0)</f>
        <v>1</v>
      </c>
      <c r="K5" s="18"/>
      <c r="L5" s="18"/>
      <c r="M5" s="18"/>
      <c r="N5"/>
      <c r="O5"/>
      <c r="P5"/>
    </row>
    <row r="6" spans="2:19" ht="15" x14ac:dyDescent="0.25">
      <c r="B6" s="14">
        <v>2</v>
      </c>
      <c r="C6" s="11" t="s">
        <v>3</v>
      </c>
      <c r="D6" s="20">
        <v>75</v>
      </c>
      <c r="E6" s="23">
        <f t="shared" ref="E6:E25" si="4">D6+1</f>
        <v>76</v>
      </c>
      <c r="F6" s="17">
        <f t="shared" si="0"/>
        <v>0</v>
      </c>
      <c r="G6" s="17">
        <f t="shared" si="1"/>
        <v>0</v>
      </c>
      <c r="H6" s="17">
        <f t="shared" si="2"/>
        <v>0</v>
      </c>
      <c r="I6" s="17">
        <f t="shared" si="3"/>
        <v>1</v>
      </c>
      <c r="K6" s="18" t="s">
        <v>28</v>
      </c>
      <c r="L6" s="18">
        <v>4</v>
      </c>
      <c r="M6" s="18"/>
      <c r="N6"/>
      <c r="O6"/>
      <c r="P6"/>
    </row>
    <row r="7" spans="2:19" ht="15.75" customHeight="1" x14ac:dyDescent="0.25">
      <c r="B7" s="14">
        <v>3</v>
      </c>
      <c r="C7" s="11" t="s">
        <v>41</v>
      </c>
      <c r="D7" s="20">
        <v>75</v>
      </c>
      <c r="E7" s="23">
        <f t="shared" si="4"/>
        <v>76</v>
      </c>
      <c r="F7" s="17">
        <f t="shared" si="0"/>
        <v>0</v>
      </c>
      <c r="G7" s="17">
        <f t="shared" si="1"/>
        <v>0</v>
      </c>
      <c r="H7" s="17">
        <f t="shared" si="2"/>
        <v>0</v>
      </c>
      <c r="I7" s="17">
        <f t="shared" si="3"/>
        <v>1</v>
      </c>
      <c r="K7" s="18" t="s">
        <v>29</v>
      </c>
      <c r="L7" s="18">
        <v>3</v>
      </c>
      <c r="M7" s="18"/>
      <c r="N7"/>
      <c r="O7"/>
      <c r="P7"/>
    </row>
    <row r="8" spans="2:19" ht="15.75" customHeight="1" x14ac:dyDescent="0.25">
      <c r="B8" s="14">
        <v>4</v>
      </c>
      <c r="C8" s="11" t="s">
        <v>1</v>
      </c>
      <c r="D8" s="20">
        <v>140</v>
      </c>
      <c r="E8" s="23">
        <f t="shared" si="4"/>
        <v>141</v>
      </c>
      <c r="F8" s="17">
        <f t="shared" si="0"/>
        <v>0</v>
      </c>
      <c r="G8" s="17">
        <f t="shared" si="1"/>
        <v>0</v>
      </c>
      <c r="H8" s="17">
        <f t="shared" si="2"/>
        <v>0</v>
      </c>
      <c r="I8" s="17">
        <f t="shared" si="3"/>
        <v>1</v>
      </c>
      <c r="K8" s="18" t="s">
        <v>30</v>
      </c>
      <c r="L8" s="18">
        <v>2</v>
      </c>
      <c r="M8" s="18"/>
      <c r="N8"/>
      <c r="O8"/>
      <c r="P8"/>
    </row>
    <row r="9" spans="2:19" ht="15" x14ac:dyDescent="0.25">
      <c r="B9" s="14">
        <v>5</v>
      </c>
      <c r="C9" s="11" t="s">
        <v>4</v>
      </c>
      <c r="D9" s="20">
        <v>140</v>
      </c>
      <c r="E9" s="23">
        <f t="shared" si="4"/>
        <v>141</v>
      </c>
      <c r="F9" s="17">
        <f t="shared" si="0"/>
        <v>0</v>
      </c>
      <c r="G9" s="17">
        <f t="shared" si="1"/>
        <v>0</v>
      </c>
      <c r="H9" s="17">
        <f t="shared" si="2"/>
        <v>0</v>
      </c>
      <c r="I9" s="17">
        <f t="shared" si="3"/>
        <v>1</v>
      </c>
      <c r="K9" s="18" t="s">
        <v>31</v>
      </c>
      <c r="L9" s="18">
        <v>1</v>
      </c>
      <c r="M9" s="18"/>
      <c r="N9"/>
      <c r="O9"/>
      <c r="P9"/>
    </row>
    <row r="10" spans="2:19" ht="15" x14ac:dyDescent="0.25">
      <c r="B10" s="14">
        <v>6</v>
      </c>
      <c r="C10" s="11" t="s">
        <v>6</v>
      </c>
      <c r="D10" s="20">
        <v>75</v>
      </c>
      <c r="E10" s="23">
        <f t="shared" si="4"/>
        <v>76</v>
      </c>
      <c r="F10" s="17">
        <f t="shared" si="0"/>
        <v>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K10" s="18"/>
      <c r="L10" s="18"/>
      <c r="M10" s="18"/>
      <c r="N10"/>
      <c r="O10"/>
      <c r="P10"/>
    </row>
    <row r="11" spans="2:19" ht="15" x14ac:dyDescent="0.25">
      <c r="B11" s="14">
        <v>7</v>
      </c>
      <c r="C11" s="11" t="s">
        <v>5</v>
      </c>
      <c r="D11" s="20">
        <v>75</v>
      </c>
      <c r="E11" s="23">
        <f t="shared" si="4"/>
        <v>76</v>
      </c>
      <c r="F11" s="17">
        <f t="shared" si="0"/>
        <v>0</v>
      </c>
      <c r="G11" s="17">
        <f t="shared" si="1"/>
        <v>0</v>
      </c>
      <c r="H11" s="17">
        <f t="shared" si="2"/>
        <v>0</v>
      </c>
      <c r="I11" s="17">
        <f t="shared" si="3"/>
        <v>1</v>
      </c>
      <c r="K11" s="18" t="s">
        <v>22</v>
      </c>
      <c r="L11" s="18">
        <f>SUM(L6:L10)</f>
        <v>10</v>
      </c>
      <c r="M11" s="18"/>
      <c r="N11"/>
      <c r="O11"/>
      <c r="P11"/>
    </row>
    <row r="12" spans="2:19" ht="15" x14ac:dyDescent="0.25">
      <c r="B12" s="14">
        <v>8</v>
      </c>
      <c r="C12" s="11" t="s">
        <v>7</v>
      </c>
      <c r="D12" s="20">
        <v>90</v>
      </c>
      <c r="E12" s="23">
        <f t="shared" si="4"/>
        <v>91</v>
      </c>
      <c r="F12" s="17">
        <f t="shared" si="0"/>
        <v>0</v>
      </c>
      <c r="G12" s="17">
        <f t="shared" si="1"/>
        <v>0</v>
      </c>
      <c r="H12" s="17">
        <f t="shared" si="2"/>
        <v>0</v>
      </c>
      <c r="I12" s="17">
        <f t="shared" si="3"/>
        <v>1</v>
      </c>
      <c r="K12"/>
      <c r="L12"/>
      <c r="M12"/>
      <c r="N12"/>
      <c r="O12"/>
      <c r="P12"/>
    </row>
    <row r="13" spans="2:19" ht="15" x14ac:dyDescent="0.25">
      <c r="B13" s="14">
        <v>9</v>
      </c>
      <c r="C13" s="11" t="s">
        <v>20</v>
      </c>
      <c r="D13" s="20">
        <v>100</v>
      </c>
      <c r="E13" s="23">
        <f t="shared" si="4"/>
        <v>101</v>
      </c>
      <c r="F13" s="17">
        <f t="shared" si="0"/>
        <v>0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K13"/>
      <c r="L13"/>
      <c r="M13"/>
      <c r="N13"/>
      <c r="O13"/>
      <c r="P13"/>
    </row>
    <row r="14" spans="2:19" ht="15" x14ac:dyDescent="0.25">
      <c r="B14" s="14">
        <v>10</v>
      </c>
      <c r="C14" s="11" t="s">
        <v>21</v>
      </c>
      <c r="D14" s="20">
        <v>105</v>
      </c>
      <c r="E14" s="23">
        <f t="shared" si="4"/>
        <v>106</v>
      </c>
      <c r="F14" s="17">
        <f t="shared" si="0"/>
        <v>0</v>
      </c>
      <c r="G14" s="17">
        <f t="shared" si="1"/>
        <v>0</v>
      </c>
      <c r="H14" s="17">
        <f t="shared" si="2"/>
        <v>0</v>
      </c>
      <c r="I14" s="17">
        <f t="shared" si="3"/>
        <v>1</v>
      </c>
      <c r="K14" t="s">
        <v>32</v>
      </c>
      <c r="L14">
        <v>9</v>
      </c>
      <c r="M14"/>
      <c r="N14"/>
      <c r="O14"/>
      <c r="P14" s="8"/>
    </row>
    <row r="15" spans="2:19" ht="15" x14ac:dyDescent="0.25">
      <c r="B15" s="14">
        <v>11</v>
      </c>
      <c r="C15" s="11" t="s">
        <v>17</v>
      </c>
      <c r="D15" s="20">
        <v>100</v>
      </c>
      <c r="E15" s="23">
        <f t="shared" si="4"/>
        <v>101</v>
      </c>
      <c r="F15" s="17">
        <f t="shared" si="0"/>
        <v>0</v>
      </c>
      <c r="G15" s="17">
        <f t="shared" si="1"/>
        <v>0</v>
      </c>
      <c r="H15" s="17">
        <f t="shared" si="2"/>
        <v>0</v>
      </c>
      <c r="I15" s="17">
        <f t="shared" si="3"/>
        <v>1</v>
      </c>
      <c r="K15" t="s">
        <v>33</v>
      </c>
      <c r="L15">
        <v>26</v>
      </c>
      <c r="M15"/>
      <c r="N15"/>
      <c r="O15"/>
      <c r="P15"/>
    </row>
    <row r="16" spans="2:19" ht="15" x14ac:dyDescent="0.25">
      <c r="B16" s="14">
        <v>12</v>
      </c>
      <c r="C16" s="11" t="s">
        <v>18</v>
      </c>
      <c r="D16" s="20">
        <v>85</v>
      </c>
      <c r="E16" s="23">
        <f t="shared" si="4"/>
        <v>86</v>
      </c>
      <c r="F16" s="17">
        <f t="shared" si="0"/>
        <v>0</v>
      </c>
      <c r="G16" s="17">
        <f t="shared" si="1"/>
        <v>0</v>
      </c>
      <c r="H16" s="17">
        <f t="shared" si="2"/>
        <v>0</v>
      </c>
      <c r="I16" s="17">
        <f t="shared" si="3"/>
        <v>1</v>
      </c>
    </row>
    <row r="17" spans="2:15" ht="15" x14ac:dyDescent="0.25">
      <c r="B17" s="14">
        <v>13</v>
      </c>
      <c r="C17" s="11" t="s">
        <v>19</v>
      </c>
      <c r="D17" s="20">
        <v>75</v>
      </c>
      <c r="E17" s="23">
        <f t="shared" si="4"/>
        <v>76</v>
      </c>
      <c r="F17" s="17">
        <f t="shared" si="0"/>
        <v>0</v>
      </c>
      <c r="G17" s="17">
        <f t="shared" si="1"/>
        <v>0</v>
      </c>
      <c r="H17" s="17">
        <f t="shared" si="2"/>
        <v>0</v>
      </c>
      <c r="I17" s="17">
        <f t="shared" si="3"/>
        <v>1</v>
      </c>
    </row>
    <row r="18" spans="2:15" ht="15" x14ac:dyDescent="0.25">
      <c r="B18" s="14">
        <v>14</v>
      </c>
      <c r="C18" s="11" t="s">
        <v>11</v>
      </c>
      <c r="D18" s="20">
        <v>80</v>
      </c>
      <c r="E18" s="23">
        <f t="shared" si="4"/>
        <v>81</v>
      </c>
      <c r="F18" s="17">
        <f t="shared" si="0"/>
        <v>0</v>
      </c>
      <c r="G18" s="17">
        <f t="shared" si="1"/>
        <v>0</v>
      </c>
      <c r="H18" s="17">
        <f t="shared" si="2"/>
        <v>0</v>
      </c>
      <c r="I18" s="17">
        <f t="shared" si="3"/>
        <v>1</v>
      </c>
    </row>
    <row r="19" spans="2:15" ht="15" x14ac:dyDescent="0.25">
      <c r="B19" s="14">
        <v>15</v>
      </c>
      <c r="C19" s="11" t="s">
        <v>12</v>
      </c>
      <c r="D19" s="20">
        <v>75</v>
      </c>
      <c r="E19" s="23">
        <f t="shared" si="4"/>
        <v>76</v>
      </c>
      <c r="F19" s="17">
        <f t="shared" si="0"/>
        <v>0</v>
      </c>
      <c r="G19" s="17">
        <f t="shared" si="1"/>
        <v>0</v>
      </c>
      <c r="H19" s="17">
        <f t="shared" si="2"/>
        <v>0</v>
      </c>
      <c r="I19" s="17">
        <f t="shared" si="3"/>
        <v>1</v>
      </c>
    </row>
    <row r="20" spans="2:15" ht="15" x14ac:dyDescent="0.25">
      <c r="B20" s="14">
        <v>16</v>
      </c>
      <c r="C20" s="11" t="s">
        <v>13</v>
      </c>
      <c r="D20" s="20">
        <v>105</v>
      </c>
      <c r="E20" s="23">
        <f t="shared" si="4"/>
        <v>106</v>
      </c>
      <c r="F20" s="17">
        <f t="shared" si="0"/>
        <v>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K20" s="1" t="s">
        <v>36</v>
      </c>
      <c r="L20" s="1" t="str">
        <f>IF(SUM(F5:I25)=COUNT(B5:B25),"Passed","FAILED")</f>
        <v>Passed</v>
      </c>
    </row>
    <row r="21" spans="2:15" ht="15" x14ac:dyDescent="0.25">
      <c r="B21" s="14">
        <v>17</v>
      </c>
      <c r="C21" s="11" t="s">
        <v>9</v>
      </c>
      <c r="D21" s="20">
        <v>75</v>
      </c>
      <c r="E21" s="23">
        <f t="shared" si="4"/>
        <v>76</v>
      </c>
      <c r="F21" s="17">
        <f t="shared" si="0"/>
        <v>0</v>
      </c>
      <c r="G21" s="17">
        <f t="shared" si="1"/>
        <v>0</v>
      </c>
      <c r="H21" s="17">
        <f t="shared" si="2"/>
        <v>0</v>
      </c>
      <c r="I21" s="17">
        <f t="shared" si="3"/>
        <v>1</v>
      </c>
    </row>
    <row r="22" spans="2:15" ht="15" x14ac:dyDescent="0.25">
      <c r="B22" s="14">
        <v>18</v>
      </c>
      <c r="C22" s="11" t="s">
        <v>10</v>
      </c>
      <c r="D22" s="20">
        <v>80</v>
      </c>
      <c r="E22" s="23">
        <f t="shared" si="4"/>
        <v>81</v>
      </c>
      <c r="F22" s="17">
        <f t="shared" si="0"/>
        <v>0</v>
      </c>
      <c r="G22" s="17">
        <f t="shared" si="1"/>
        <v>0</v>
      </c>
      <c r="H22" s="17">
        <f t="shared" si="2"/>
        <v>0</v>
      </c>
      <c r="I22" s="17">
        <f t="shared" si="3"/>
        <v>1</v>
      </c>
    </row>
    <row r="23" spans="2:15" ht="15" x14ac:dyDescent="0.25">
      <c r="B23" s="14">
        <v>19</v>
      </c>
      <c r="C23" s="11" t="s">
        <v>15</v>
      </c>
      <c r="D23" s="20">
        <v>80</v>
      </c>
      <c r="E23" s="23">
        <f t="shared" si="4"/>
        <v>81</v>
      </c>
      <c r="F23" s="17">
        <f t="shared" si="0"/>
        <v>0</v>
      </c>
      <c r="G23" s="17">
        <f t="shared" si="1"/>
        <v>0</v>
      </c>
      <c r="H23" s="17">
        <f t="shared" si="2"/>
        <v>0</v>
      </c>
      <c r="I23" s="17">
        <f t="shared" si="3"/>
        <v>1</v>
      </c>
    </row>
    <row r="24" spans="2:15" ht="15" x14ac:dyDescent="0.25">
      <c r="B24" s="14">
        <v>20</v>
      </c>
      <c r="C24" s="11" t="s">
        <v>16</v>
      </c>
      <c r="D24" s="20">
        <v>75</v>
      </c>
      <c r="E24" s="23">
        <f t="shared" si="4"/>
        <v>76</v>
      </c>
      <c r="F24" s="17">
        <f t="shared" si="0"/>
        <v>0</v>
      </c>
      <c r="G24" s="17">
        <f t="shared" si="1"/>
        <v>0</v>
      </c>
      <c r="H24" s="17">
        <f t="shared" si="2"/>
        <v>0</v>
      </c>
      <c r="I24" s="17">
        <f t="shared" si="3"/>
        <v>1</v>
      </c>
    </row>
    <row r="25" spans="2:15" ht="15.75" thickBot="1" x14ac:dyDescent="0.3">
      <c r="B25" s="15">
        <v>21</v>
      </c>
      <c r="C25" s="12" t="s">
        <v>14</v>
      </c>
      <c r="D25" s="21">
        <v>0</v>
      </c>
      <c r="E25" s="24">
        <f t="shared" si="4"/>
        <v>1</v>
      </c>
      <c r="F25" s="19">
        <f t="shared" si="0"/>
        <v>1</v>
      </c>
      <c r="G25" s="19">
        <f t="shared" si="1"/>
        <v>0</v>
      </c>
      <c r="H25" s="19">
        <f t="shared" si="2"/>
        <v>0</v>
      </c>
      <c r="I25" s="19">
        <f t="shared" si="3"/>
        <v>0</v>
      </c>
      <c r="K25" s="1" t="s">
        <v>37</v>
      </c>
      <c r="O25" s="5">
        <v>41666</v>
      </c>
    </row>
    <row r="26" spans="2:15" x14ac:dyDescent="0.2">
      <c r="C26" s="2"/>
      <c r="D26" s="3"/>
    </row>
    <row r="28" spans="2:15" x14ac:dyDescent="0.2">
      <c r="D28" s="6"/>
      <c r="H28" s="5"/>
    </row>
    <row r="29" spans="2:15" x14ac:dyDescent="0.2">
      <c r="H29" s="4"/>
    </row>
    <row r="30" spans="2:15" x14ac:dyDescent="0.2">
      <c r="H30" s="7"/>
    </row>
    <row r="31" spans="2:15" x14ac:dyDescent="0.2">
      <c r="H31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3:S31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6" width="15.7109375" style="1" bestFit="1" customWidth="1"/>
    <col min="7" max="7" width="9.140625" style="1"/>
    <col min="8" max="8" width="12.28515625" style="1" bestFit="1" customWidth="1"/>
    <col min="9" max="9" width="9.140625" style="1"/>
    <col min="10" max="10" width="14" style="1" bestFit="1" customWidth="1"/>
    <col min="11" max="11" width="20" style="1" customWidth="1"/>
    <col min="12" max="13" width="9.140625" style="1"/>
    <col min="14" max="15" width="11.85546875" style="1" bestFit="1" customWidth="1"/>
    <col min="16" max="17" width="9.140625" style="1"/>
    <col min="18" max="18" width="18.28515625" style="1" bestFit="1" customWidth="1"/>
    <col min="19" max="16384" width="9.140625" style="1"/>
  </cols>
  <sheetData>
    <row r="3" spans="1:19" ht="13.5" thickBot="1" x14ac:dyDescent="0.25">
      <c r="Q3" t="s">
        <v>38</v>
      </c>
      <c r="R3" s="25">
        <v>1.6180338999999999</v>
      </c>
    </row>
    <row r="4" spans="1:19" ht="13.5" thickBot="1" x14ac:dyDescent="0.25">
      <c r="B4" s="9" t="s">
        <v>8</v>
      </c>
      <c r="C4" s="13" t="s">
        <v>2</v>
      </c>
      <c r="D4" s="13" t="s">
        <v>23</v>
      </c>
      <c r="E4" s="13" t="s">
        <v>39</v>
      </c>
      <c r="F4" s="16" t="s">
        <v>24</v>
      </c>
      <c r="G4" s="16" t="s">
        <v>25</v>
      </c>
      <c r="H4" s="16" t="s">
        <v>26</v>
      </c>
      <c r="I4" s="16" t="s">
        <v>27</v>
      </c>
      <c r="K4" s="22" t="s">
        <v>34</v>
      </c>
      <c r="L4" s="8">
        <f>(((L6^SUM(F5:F25))*(L7^SUM(G5:G25))*(L8^SUM(H5:H25))*(L9^SUM(I5:I25)))^(1/COUNT(B5:B25)))/L6</f>
        <v>0.26706042270360053</v>
      </c>
      <c r="M4" s="8"/>
      <c r="N4"/>
      <c r="O4" s="22" t="s">
        <v>35</v>
      </c>
      <c r="P4" s="8">
        <f>1-(GEOMEAN(E5:E25)-1)/MAX(D5:D25)</f>
        <v>0.57891384260055201</v>
      </c>
      <c r="R4" s="26" t="s">
        <v>40</v>
      </c>
      <c r="S4" s="8">
        <f>R3^((3*SUM(F5:F25)+2*SUM(G5:G25)+SUM(H5:H25))/COUNT(B5:B25)-3)</f>
        <v>0.25286721446984473</v>
      </c>
    </row>
    <row r="5" spans="1:19" ht="14.25" customHeight="1" x14ac:dyDescent="0.25">
      <c r="A5" s="27"/>
      <c r="B5" s="14">
        <v>1</v>
      </c>
      <c r="C5" s="10" t="s">
        <v>0</v>
      </c>
      <c r="D5" s="20">
        <v>45</v>
      </c>
      <c r="E5" s="23">
        <f>D5+1</f>
        <v>46</v>
      </c>
      <c r="F5" s="17">
        <f t="shared" ref="F5:F25" si="0">IF($D5&lt;=1,1,0)</f>
        <v>0</v>
      </c>
      <c r="G5" s="17">
        <f t="shared" ref="G5:G25" si="1">IF(AND($D5&gt;1,$D5&lt;=$L$14),1,0)</f>
        <v>0</v>
      </c>
      <c r="H5" s="17">
        <f t="shared" ref="H5:H25" si="2">IF(AND($D5&lt;=$L$15,$D5 &gt; $L$14),1,0)</f>
        <v>0</v>
      </c>
      <c r="I5" s="17">
        <f t="shared" ref="I5:I25" si="3">IF($D5 &gt; $L$15,1,0)</f>
        <v>1</v>
      </c>
      <c r="K5" s="18"/>
      <c r="L5" s="18"/>
      <c r="M5" s="18"/>
      <c r="N5"/>
      <c r="O5"/>
      <c r="P5"/>
    </row>
    <row r="6" spans="1:19" ht="15" x14ac:dyDescent="0.25">
      <c r="A6" s="27"/>
      <c r="B6" s="14">
        <v>2</v>
      </c>
      <c r="C6" s="11" t="s">
        <v>3</v>
      </c>
      <c r="D6" s="20">
        <v>45</v>
      </c>
      <c r="E6" s="23">
        <f t="shared" ref="E6:E25" si="4">D6+1</f>
        <v>46</v>
      </c>
      <c r="F6" s="17">
        <f t="shared" si="0"/>
        <v>0</v>
      </c>
      <c r="G6" s="17">
        <f t="shared" si="1"/>
        <v>0</v>
      </c>
      <c r="H6" s="17">
        <f t="shared" si="2"/>
        <v>0</v>
      </c>
      <c r="I6" s="17">
        <f t="shared" si="3"/>
        <v>1</v>
      </c>
      <c r="K6" s="18" t="s">
        <v>28</v>
      </c>
      <c r="L6" s="18">
        <v>4</v>
      </c>
      <c r="M6" s="18"/>
      <c r="N6"/>
      <c r="O6"/>
      <c r="P6"/>
    </row>
    <row r="7" spans="1:19" ht="15.75" customHeight="1" x14ac:dyDescent="0.25">
      <c r="A7" s="27"/>
      <c r="B7" s="14">
        <v>3</v>
      </c>
      <c r="C7" s="11" t="s">
        <v>41</v>
      </c>
      <c r="D7" s="20">
        <v>45</v>
      </c>
      <c r="E7" s="23">
        <f t="shared" si="4"/>
        <v>46</v>
      </c>
      <c r="F7" s="17">
        <f t="shared" si="0"/>
        <v>0</v>
      </c>
      <c r="G7" s="17">
        <f t="shared" si="1"/>
        <v>0</v>
      </c>
      <c r="H7" s="17">
        <f t="shared" si="2"/>
        <v>0</v>
      </c>
      <c r="I7" s="17">
        <f t="shared" si="3"/>
        <v>1</v>
      </c>
      <c r="K7" s="18" t="s">
        <v>29</v>
      </c>
      <c r="L7" s="18">
        <v>3</v>
      </c>
      <c r="M7" s="18"/>
      <c r="N7"/>
      <c r="O7"/>
      <c r="P7"/>
    </row>
    <row r="8" spans="1:19" ht="15.75" customHeight="1" x14ac:dyDescent="0.25">
      <c r="A8" s="27"/>
      <c r="B8" s="14">
        <v>4</v>
      </c>
      <c r="C8" s="11" t="s">
        <v>1</v>
      </c>
      <c r="D8" s="20">
        <v>110</v>
      </c>
      <c r="E8" s="23">
        <f t="shared" si="4"/>
        <v>111</v>
      </c>
      <c r="F8" s="17">
        <f t="shared" si="0"/>
        <v>0</v>
      </c>
      <c r="G8" s="17">
        <f t="shared" si="1"/>
        <v>0</v>
      </c>
      <c r="H8" s="17">
        <f t="shared" si="2"/>
        <v>0</v>
      </c>
      <c r="I8" s="17">
        <f t="shared" si="3"/>
        <v>1</v>
      </c>
      <c r="K8" s="18" t="s">
        <v>30</v>
      </c>
      <c r="L8" s="18">
        <v>2</v>
      </c>
      <c r="M8" s="18"/>
      <c r="N8"/>
      <c r="O8"/>
      <c r="P8"/>
    </row>
    <row r="9" spans="1:19" ht="15" x14ac:dyDescent="0.25">
      <c r="A9" s="27"/>
      <c r="B9" s="14">
        <v>5</v>
      </c>
      <c r="C9" s="11" t="s">
        <v>4</v>
      </c>
      <c r="D9" s="20">
        <v>110</v>
      </c>
      <c r="E9" s="23">
        <f t="shared" si="4"/>
        <v>111</v>
      </c>
      <c r="F9" s="17">
        <f t="shared" si="0"/>
        <v>0</v>
      </c>
      <c r="G9" s="17">
        <f t="shared" si="1"/>
        <v>0</v>
      </c>
      <c r="H9" s="17">
        <f t="shared" si="2"/>
        <v>0</v>
      </c>
      <c r="I9" s="17">
        <f t="shared" si="3"/>
        <v>1</v>
      </c>
      <c r="K9" s="18" t="s">
        <v>31</v>
      </c>
      <c r="L9" s="18">
        <v>1</v>
      </c>
      <c r="M9" s="18"/>
      <c r="N9"/>
      <c r="O9"/>
      <c r="P9"/>
    </row>
    <row r="10" spans="1:19" ht="15" x14ac:dyDescent="0.25">
      <c r="A10" s="27"/>
      <c r="B10" s="14">
        <v>6</v>
      </c>
      <c r="C10" s="11" t="s">
        <v>6</v>
      </c>
      <c r="D10" s="20">
        <v>45</v>
      </c>
      <c r="E10" s="23">
        <f t="shared" si="4"/>
        <v>46</v>
      </c>
      <c r="F10" s="17">
        <f t="shared" si="0"/>
        <v>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K10" s="18"/>
      <c r="L10" s="18"/>
      <c r="M10" s="18"/>
      <c r="N10"/>
      <c r="O10"/>
      <c r="P10"/>
    </row>
    <row r="11" spans="1:19" ht="15" x14ac:dyDescent="0.25">
      <c r="A11" s="27"/>
      <c r="B11" s="14">
        <v>7</v>
      </c>
      <c r="C11" s="11" t="s">
        <v>5</v>
      </c>
      <c r="D11" s="20">
        <v>45</v>
      </c>
      <c r="E11" s="23">
        <f t="shared" si="4"/>
        <v>46</v>
      </c>
      <c r="F11" s="17">
        <f t="shared" si="0"/>
        <v>0</v>
      </c>
      <c r="G11" s="17">
        <f t="shared" si="1"/>
        <v>0</v>
      </c>
      <c r="H11" s="17">
        <f t="shared" si="2"/>
        <v>0</v>
      </c>
      <c r="I11" s="17">
        <f t="shared" si="3"/>
        <v>1</v>
      </c>
      <c r="K11" s="18" t="s">
        <v>22</v>
      </c>
      <c r="L11" s="18">
        <f>SUM(L6:L10)</f>
        <v>10</v>
      </c>
      <c r="M11" s="18"/>
      <c r="N11"/>
      <c r="O11"/>
      <c r="P11"/>
    </row>
    <row r="12" spans="1:19" ht="15" x14ac:dyDescent="0.25">
      <c r="A12" s="27"/>
      <c r="B12" s="14">
        <v>8</v>
      </c>
      <c r="C12" s="11" t="s">
        <v>7</v>
      </c>
      <c r="D12" s="20">
        <v>60</v>
      </c>
      <c r="E12" s="23">
        <f t="shared" si="4"/>
        <v>61</v>
      </c>
      <c r="F12" s="17">
        <f t="shared" si="0"/>
        <v>0</v>
      </c>
      <c r="G12" s="17">
        <f t="shared" si="1"/>
        <v>0</v>
      </c>
      <c r="H12" s="17">
        <f t="shared" si="2"/>
        <v>0</v>
      </c>
      <c r="I12" s="17">
        <f t="shared" si="3"/>
        <v>1</v>
      </c>
      <c r="K12"/>
      <c r="L12"/>
      <c r="M12"/>
      <c r="N12"/>
      <c r="O12"/>
      <c r="P12"/>
    </row>
    <row r="13" spans="1:19" ht="15" x14ac:dyDescent="0.25">
      <c r="A13" s="27"/>
      <c r="B13" s="14">
        <v>9</v>
      </c>
      <c r="C13" s="11" t="s">
        <v>20</v>
      </c>
      <c r="D13" s="20">
        <v>70</v>
      </c>
      <c r="E13" s="23">
        <f t="shared" si="4"/>
        <v>71</v>
      </c>
      <c r="F13" s="17">
        <f t="shared" si="0"/>
        <v>0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K13"/>
      <c r="L13"/>
      <c r="M13"/>
      <c r="N13"/>
      <c r="O13"/>
      <c r="P13"/>
    </row>
    <row r="14" spans="1:19" ht="15" x14ac:dyDescent="0.25">
      <c r="A14" s="27"/>
      <c r="B14" s="14">
        <v>10</v>
      </c>
      <c r="C14" s="11" t="s">
        <v>21</v>
      </c>
      <c r="D14" s="20">
        <v>75</v>
      </c>
      <c r="E14" s="23">
        <f t="shared" si="4"/>
        <v>76</v>
      </c>
      <c r="F14" s="17">
        <f t="shared" si="0"/>
        <v>0</v>
      </c>
      <c r="G14" s="17">
        <f t="shared" si="1"/>
        <v>0</v>
      </c>
      <c r="H14" s="17">
        <f t="shared" si="2"/>
        <v>0</v>
      </c>
      <c r="I14" s="17">
        <f t="shared" si="3"/>
        <v>1</v>
      </c>
      <c r="K14" t="s">
        <v>32</v>
      </c>
      <c r="L14">
        <v>9</v>
      </c>
      <c r="M14"/>
      <c r="N14"/>
      <c r="O14"/>
      <c r="P14" s="8"/>
    </row>
    <row r="15" spans="1:19" ht="15" x14ac:dyDescent="0.25">
      <c r="A15" s="27"/>
      <c r="B15" s="14">
        <v>11</v>
      </c>
      <c r="C15" s="11" t="s">
        <v>17</v>
      </c>
      <c r="D15" s="20">
        <v>70</v>
      </c>
      <c r="E15" s="23">
        <f t="shared" si="4"/>
        <v>71</v>
      </c>
      <c r="F15" s="17">
        <f t="shared" si="0"/>
        <v>0</v>
      </c>
      <c r="G15" s="17">
        <f t="shared" si="1"/>
        <v>0</v>
      </c>
      <c r="H15" s="17">
        <f t="shared" si="2"/>
        <v>0</v>
      </c>
      <c r="I15" s="17">
        <f t="shared" si="3"/>
        <v>1</v>
      </c>
      <c r="K15" t="s">
        <v>33</v>
      </c>
      <c r="L15">
        <v>26</v>
      </c>
      <c r="M15"/>
      <c r="N15"/>
      <c r="O15"/>
      <c r="P15"/>
    </row>
    <row r="16" spans="1:19" ht="15" x14ac:dyDescent="0.25">
      <c r="A16" s="27"/>
      <c r="B16" s="14">
        <v>12</v>
      </c>
      <c r="C16" s="11" t="s">
        <v>18</v>
      </c>
      <c r="D16" s="20">
        <v>55</v>
      </c>
      <c r="E16" s="23">
        <f t="shared" si="4"/>
        <v>56</v>
      </c>
      <c r="F16" s="17">
        <f t="shared" si="0"/>
        <v>0</v>
      </c>
      <c r="G16" s="17">
        <f t="shared" si="1"/>
        <v>0</v>
      </c>
      <c r="H16" s="17">
        <f t="shared" si="2"/>
        <v>0</v>
      </c>
      <c r="I16" s="17">
        <f t="shared" si="3"/>
        <v>1</v>
      </c>
    </row>
    <row r="17" spans="1:15" ht="15" x14ac:dyDescent="0.25">
      <c r="A17" s="27"/>
      <c r="B17" s="14">
        <v>13</v>
      </c>
      <c r="C17" s="11" t="s">
        <v>19</v>
      </c>
      <c r="D17" s="20">
        <v>45</v>
      </c>
      <c r="E17" s="23">
        <f t="shared" si="4"/>
        <v>46</v>
      </c>
      <c r="F17" s="17">
        <f t="shared" si="0"/>
        <v>0</v>
      </c>
      <c r="G17" s="17">
        <f t="shared" si="1"/>
        <v>0</v>
      </c>
      <c r="H17" s="17">
        <f t="shared" si="2"/>
        <v>0</v>
      </c>
      <c r="I17" s="17">
        <f t="shared" si="3"/>
        <v>1</v>
      </c>
    </row>
    <row r="18" spans="1:15" ht="15" x14ac:dyDescent="0.25">
      <c r="A18" s="27"/>
      <c r="B18" s="14">
        <v>14</v>
      </c>
      <c r="C18" s="11" t="s">
        <v>11</v>
      </c>
      <c r="D18" s="20">
        <v>50</v>
      </c>
      <c r="E18" s="23">
        <f t="shared" si="4"/>
        <v>51</v>
      </c>
      <c r="F18" s="17">
        <f t="shared" si="0"/>
        <v>0</v>
      </c>
      <c r="G18" s="17">
        <f t="shared" si="1"/>
        <v>0</v>
      </c>
      <c r="H18" s="17">
        <f t="shared" si="2"/>
        <v>0</v>
      </c>
      <c r="I18" s="17">
        <f t="shared" si="3"/>
        <v>1</v>
      </c>
    </row>
    <row r="19" spans="1:15" ht="15" x14ac:dyDescent="0.25">
      <c r="A19" s="27"/>
      <c r="B19" s="14">
        <v>15</v>
      </c>
      <c r="C19" s="11" t="s">
        <v>12</v>
      </c>
      <c r="D19" s="20">
        <v>45</v>
      </c>
      <c r="E19" s="23">
        <f t="shared" si="4"/>
        <v>46</v>
      </c>
      <c r="F19" s="17">
        <f t="shared" si="0"/>
        <v>0</v>
      </c>
      <c r="G19" s="17">
        <f t="shared" si="1"/>
        <v>0</v>
      </c>
      <c r="H19" s="17">
        <f t="shared" si="2"/>
        <v>0</v>
      </c>
      <c r="I19" s="17">
        <f t="shared" si="3"/>
        <v>1</v>
      </c>
    </row>
    <row r="20" spans="1:15" ht="15" x14ac:dyDescent="0.25">
      <c r="A20" s="27"/>
      <c r="B20" s="14">
        <v>16</v>
      </c>
      <c r="C20" s="11" t="s">
        <v>13</v>
      </c>
      <c r="D20" s="20">
        <v>75</v>
      </c>
      <c r="E20" s="23">
        <f t="shared" si="4"/>
        <v>76</v>
      </c>
      <c r="F20" s="17">
        <f t="shared" si="0"/>
        <v>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K20" s="1" t="s">
        <v>36</v>
      </c>
      <c r="L20" s="1" t="str">
        <f>IF(SUM(F5:I25)=COUNT(B5:B25),"Passed","FAILED")</f>
        <v>Passed</v>
      </c>
    </row>
    <row r="21" spans="1:15" ht="15" x14ac:dyDescent="0.25">
      <c r="A21" s="27"/>
      <c r="B21" s="14">
        <v>17</v>
      </c>
      <c r="C21" s="11" t="s">
        <v>9</v>
      </c>
      <c r="D21" s="20">
        <v>45</v>
      </c>
      <c r="E21" s="23">
        <f t="shared" si="4"/>
        <v>46</v>
      </c>
      <c r="F21" s="17">
        <f t="shared" si="0"/>
        <v>0</v>
      </c>
      <c r="G21" s="17">
        <f t="shared" si="1"/>
        <v>0</v>
      </c>
      <c r="H21" s="17">
        <f t="shared" si="2"/>
        <v>0</v>
      </c>
      <c r="I21" s="17">
        <f t="shared" si="3"/>
        <v>1</v>
      </c>
    </row>
    <row r="22" spans="1:15" ht="15" x14ac:dyDescent="0.25">
      <c r="A22" s="27"/>
      <c r="B22" s="14">
        <v>18</v>
      </c>
      <c r="C22" s="11" t="s">
        <v>10</v>
      </c>
      <c r="D22" s="20">
        <v>50</v>
      </c>
      <c r="E22" s="23">
        <f t="shared" si="4"/>
        <v>51</v>
      </c>
      <c r="F22" s="17">
        <f t="shared" si="0"/>
        <v>0</v>
      </c>
      <c r="G22" s="17">
        <f t="shared" si="1"/>
        <v>0</v>
      </c>
      <c r="H22" s="17">
        <f t="shared" si="2"/>
        <v>0</v>
      </c>
      <c r="I22" s="17">
        <f t="shared" si="3"/>
        <v>1</v>
      </c>
    </row>
    <row r="23" spans="1:15" ht="15" x14ac:dyDescent="0.25">
      <c r="A23" s="27"/>
      <c r="B23" s="14">
        <v>19</v>
      </c>
      <c r="C23" s="11" t="s">
        <v>15</v>
      </c>
      <c r="D23" s="20">
        <v>50</v>
      </c>
      <c r="E23" s="23">
        <f t="shared" si="4"/>
        <v>51</v>
      </c>
      <c r="F23" s="17">
        <f t="shared" si="0"/>
        <v>0</v>
      </c>
      <c r="G23" s="17">
        <f t="shared" si="1"/>
        <v>0</v>
      </c>
      <c r="H23" s="17">
        <f t="shared" si="2"/>
        <v>0</v>
      </c>
      <c r="I23" s="17">
        <f t="shared" si="3"/>
        <v>1</v>
      </c>
    </row>
    <row r="24" spans="1:15" ht="15" x14ac:dyDescent="0.25">
      <c r="A24" s="27"/>
      <c r="B24" s="14">
        <v>20</v>
      </c>
      <c r="C24" s="11" t="s">
        <v>16</v>
      </c>
      <c r="D24" s="20">
        <v>45</v>
      </c>
      <c r="E24" s="23">
        <f t="shared" si="4"/>
        <v>46</v>
      </c>
      <c r="F24" s="17">
        <f t="shared" si="0"/>
        <v>0</v>
      </c>
      <c r="G24" s="17">
        <f t="shared" si="1"/>
        <v>0</v>
      </c>
      <c r="H24" s="17">
        <f t="shared" si="2"/>
        <v>0</v>
      </c>
      <c r="I24" s="17">
        <f t="shared" si="3"/>
        <v>1</v>
      </c>
    </row>
    <row r="25" spans="1:15" ht="15.75" thickBot="1" x14ac:dyDescent="0.3">
      <c r="A25" s="27"/>
      <c r="B25" s="15">
        <v>21</v>
      </c>
      <c r="C25" s="12" t="s">
        <v>14</v>
      </c>
      <c r="D25" s="21">
        <v>0</v>
      </c>
      <c r="E25" s="24">
        <f t="shared" si="4"/>
        <v>1</v>
      </c>
      <c r="F25" s="19">
        <f t="shared" si="0"/>
        <v>1</v>
      </c>
      <c r="G25" s="19">
        <f t="shared" si="1"/>
        <v>0</v>
      </c>
      <c r="H25" s="19">
        <f t="shared" si="2"/>
        <v>0</v>
      </c>
      <c r="I25" s="19">
        <f t="shared" si="3"/>
        <v>0</v>
      </c>
      <c r="K25" s="1" t="s">
        <v>37</v>
      </c>
      <c r="O25" s="5">
        <v>41666</v>
      </c>
    </row>
    <row r="26" spans="1:15" x14ac:dyDescent="0.2">
      <c r="C26" s="2"/>
      <c r="D26" s="3"/>
    </row>
    <row r="28" spans="1:15" x14ac:dyDescent="0.2">
      <c r="D28" s="6"/>
      <c r="H28" s="5"/>
    </row>
    <row r="29" spans="1:15" x14ac:dyDescent="0.2">
      <c r="H29" s="4"/>
    </row>
    <row r="30" spans="1:15" x14ac:dyDescent="0.2">
      <c r="H30" s="7"/>
    </row>
    <row r="31" spans="1:15" x14ac:dyDescent="0.2">
      <c r="H31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S31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6" width="15.7109375" style="1" bestFit="1" customWidth="1"/>
    <col min="7" max="7" width="9.140625" style="1"/>
    <col min="8" max="8" width="12.28515625" style="1" bestFit="1" customWidth="1"/>
    <col min="9" max="9" width="9.140625" style="1"/>
    <col min="10" max="10" width="14" style="1" bestFit="1" customWidth="1"/>
    <col min="11" max="11" width="20" style="1" customWidth="1"/>
    <col min="12" max="13" width="9.140625" style="1"/>
    <col min="14" max="15" width="11.85546875" style="1" bestFit="1" customWidth="1"/>
    <col min="16" max="17" width="9.140625" style="1"/>
    <col min="18" max="18" width="18.28515625" style="1" bestFit="1" customWidth="1"/>
    <col min="19" max="16384" width="9.140625" style="1"/>
  </cols>
  <sheetData>
    <row r="3" spans="2:19" ht="13.5" thickBot="1" x14ac:dyDescent="0.25">
      <c r="Q3" t="s">
        <v>38</v>
      </c>
      <c r="R3" s="25">
        <v>1.6180338999999999</v>
      </c>
    </row>
    <row r="4" spans="2:19" ht="13.5" thickBot="1" x14ac:dyDescent="0.25">
      <c r="B4" s="9" t="s">
        <v>8</v>
      </c>
      <c r="C4" s="13" t="s">
        <v>2</v>
      </c>
      <c r="D4" s="13" t="s">
        <v>23</v>
      </c>
      <c r="E4" s="13" t="s">
        <v>39</v>
      </c>
      <c r="F4" s="16" t="s">
        <v>24</v>
      </c>
      <c r="G4" s="16" t="s">
        <v>25</v>
      </c>
      <c r="H4" s="16" t="s">
        <v>26</v>
      </c>
      <c r="I4" s="16" t="s">
        <v>27</v>
      </c>
      <c r="K4" s="22" t="s">
        <v>34</v>
      </c>
      <c r="L4" s="8">
        <f>(((L6^SUM(F5:F25))*(L7^SUM(G5:G25))*(L8^SUM(H5:H25))*(L9^SUM(I5:I25)))^(1/COUNT(B5:B25)))/L6</f>
        <v>0.39685026299204984</v>
      </c>
      <c r="M4" s="8"/>
      <c r="N4"/>
      <c r="O4" s="22" t="s">
        <v>35</v>
      </c>
      <c r="P4" s="8">
        <f>1-(GEOMEAN(E5:E25)-1)/MAX(D5:D25)</f>
        <v>0.70292440281419322</v>
      </c>
      <c r="R4" s="26" t="s">
        <v>40</v>
      </c>
      <c r="S4" s="8">
        <f>R3^((3*SUM(F5:F25)+2*SUM(G5:G25)+SUM(H5:H25))/COUNT(B5:B25)-3)</f>
        <v>0.33290017203618727</v>
      </c>
    </row>
    <row r="5" spans="2:19" ht="14.25" customHeight="1" x14ac:dyDescent="0.25">
      <c r="B5" s="14">
        <v>1</v>
      </c>
      <c r="C5" s="10" t="s">
        <v>0</v>
      </c>
      <c r="D5" s="20">
        <v>20</v>
      </c>
      <c r="E5" s="23">
        <f>D5+1</f>
        <v>21</v>
      </c>
      <c r="F5" s="17">
        <f t="shared" ref="F5:F25" si="0">IF($D5&lt;=1,1,0)</f>
        <v>0</v>
      </c>
      <c r="G5" s="17">
        <f t="shared" ref="G5:G25" si="1">IF(AND($D5&gt;1,$D5&lt;=$L$14),1,0)</f>
        <v>0</v>
      </c>
      <c r="H5" s="17">
        <f t="shared" ref="H5:H25" si="2">IF(AND($D5&lt;=$L$15,$D5 &gt; $L$14),1,0)</f>
        <v>1</v>
      </c>
      <c r="I5" s="17">
        <f t="shared" ref="I5:I25" si="3">IF($D5 &gt; $L$15,1,0)</f>
        <v>0</v>
      </c>
      <c r="K5" s="18"/>
      <c r="L5" s="18"/>
      <c r="M5" s="18"/>
      <c r="N5"/>
      <c r="O5"/>
      <c r="P5"/>
    </row>
    <row r="6" spans="2:19" ht="15" x14ac:dyDescent="0.25">
      <c r="B6" s="14">
        <v>2</v>
      </c>
      <c r="C6" s="11" t="s">
        <v>3</v>
      </c>
      <c r="D6" s="20">
        <v>20</v>
      </c>
      <c r="E6" s="23">
        <f t="shared" ref="E6:E25" si="4">D6+1</f>
        <v>21</v>
      </c>
      <c r="F6" s="17">
        <f t="shared" si="0"/>
        <v>0</v>
      </c>
      <c r="G6" s="17">
        <f t="shared" si="1"/>
        <v>0</v>
      </c>
      <c r="H6" s="17">
        <f t="shared" si="2"/>
        <v>1</v>
      </c>
      <c r="I6" s="17">
        <f t="shared" si="3"/>
        <v>0</v>
      </c>
      <c r="K6" s="18" t="s">
        <v>28</v>
      </c>
      <c r="L6" s="18">
        <v>4</v>
      </c>
      <c r="M6" s="18"/>
      <c r="N6"/>
      <c r="O6"/>
      <c r="P6"/>
    </row>
    <row r="7" spans="2:19" ht="15.75" customHeight="1" x14ac:dyDescent="0.25">
      <c r="B7" s="14">
        <v>3</v>
      </c>
      <c r="C7" s="11" t="s">
        <v>41</v>
      </c>
      <c r="D7" s="20">
        <v>20</v>
      </c>
      <c r="E7" s="23">
        <f t="shared" si="4"/>
        <v>21</v>
      </c>
      <c r="F7" s="17">
        <f t="shared" si="0"/>
        <v>0</v>
      </c>
      <c r="G7" s="17">
        <f t="shared" si="1"/>
        <v>0</v>
      </c>
      <c r="H7" s="17">
        <f t="shared" si="2"/>
        <v>1</v>
      </c>
      <c r="I7" s="17">
        <f t="shared" si="3"/>
        <v>0</v>
      </c>
      <c r="K7" s="18" t="s">
        <v>29</v>
      </c>
      <c r="L7" s="18">
        <v>3</v>
      </c>
      <c r="M7" s="18"/>
      <c r="N7"/>
      <c r="O7"/>
      <c r="P7"/>
    </row>
    <row r="8" spans="2:19" ht="15.75" customHeight="1" x14ac:dyDescent="0.25">
      <c r="B8" s="14">
        <v>4</v>
      </c>
      <c r="C8" s="11" t="s">
        <v>1</v>
      </c>
      <c r="D8" s="20">
        <v>85</v>
      </c>
      <c r="E8" s="23">
        <f t="shared" si="4"/>
        <v>86</v>
      </c>
      <c r="F8" s="17">
        <f t="shared" si="0"/>
        <v>0</v>
      </c>
      <c r="G8" s="17">
        <f t="shared" si="1"/>
        <v>0</v>
      </c>
      <c r="H8" s="17">
        <f t="shared" si="2"/>
        <v>0</v>
      </c>
      <c r="I8" s="17">
        <f t="shared" si="3"/>
        <v>1</v>
      </c>
      <c r="K8" s="18" t="s">
        <v>30</v>
      </c>
      <c r="L8" s="18">
        <v>2</v>
      </c>
      <c r="M8" s="18"/>
      <c r="N8"/>
      <c r="O8"/>
      <c r="P8"/>
    </row>
    <row r="9" spans="2:19" ht="15" x14ac:dyDescent="0.25">
      <c r="B9" s="14">
        <v>5</v>
      </c>
      <c r="C9" s="11" t="s">
        <v>4</v>
      </c>
      <c r="D9" s="20">
        <v>85</v>
      </c>
      <c r="E9" s="23">
        <f t="shared" si="4"/>
        <v>86</v>
      </c>
      <c r="F9" s="17">
        <f t="shared" si="0"/>
        <v>0</v>
      </c>
      <c r="G9" s="17">
        <f t="shared" si="1"/>
        <v>0</v>
      </c>
      <c r="H9" s="17">
        <f t="shared" si="2"/>
        <v>0</v>
      </c>
      <c r="I9" s="17">
        <f t="shared" si="3"/>
        <v>1</v>
      </c>
      <c r="K9" s="18" t="s">
        <v>31</v>
      </c>
      <c r="L9" s="18">
        <v>1</v>
      </c>
      <c r="M9" s="18"/>
      <c r="N9"/>
      <c r="O9"/>
      <c r="P9"/>
    </row>
    <row r="10" spans="2:19" ht="15" x14ac:dyDescent="0.25">
      <c r="B10" s="14">
        <v>6</v>
      </c>
      <c r="C10" s="11" t="s">
        <v>6</v>
      </c>
      <c r="D10" s="20">
        <v>20</v>
      </c>
      <c r="E10" s="23">
        <f t="shared" si="4"/>
        <v>21</v>
      </c>
      <c r="F10" s="17">
        <f t="shared" si="0"/>
        <v>0</v>
      </c>
      <c r="G10" s="17">
        <f t="shared" si="1"/>
        <v>0</v>
      </c>
      <c r="H10" s="17">
        <f t="shared" si="2"/>
        <v>1</v>
      </c>
      <c r="I10" s="17">
        <f t="shared" si="3"/>
        <v>0</v>
      </c>
      <c r="K10" s="18"/>
      <c r="L10" s="18"/>
      <c r="M10" s="18"/>
      <c r="N10"/>
      <c r="O10"/>
      <c r="P10"/>
    </row>
    <row r="11" spans="2:19" ht="15" x14ac:dyDescent="0.25">
      <c r="B11" s="14">
        <v>7</v>
      </c>
      <c r="C11" s="11" t="s">
        <v>5</v>
      </c>
      <c r="D11" s="20">
        <v>20</v>
      </c>
      <c r="E11" s="23">
        <f t="shared" si="4"/>
        <v>21</v>
      </c>
      <c r="F11" s="17">
        <f t="shared" si="0"/>
        <v>0</v>
      </c>
      <c r="G11" s="17">
        <f t="shared" si="1"/>
        <v>0</v>
      </c>
      <c r="H11" s="17">
        <f t="shared" si="2"/>
        <v>1</v>
      </c>
      <c r="I11" s="17">
        <f t="shared" si="3"/>
        <v>0</v>
      </c>
      <c r="K11" s="18" t="s">
        <v>22</v>
      </c>
      <c r="L11" s="18">
        <f>SUM(L6:L10)</f>
        <v>10</v>
      </c>
      <c r="M11" s="18"/>
      <c r="N11"/>
      <c r="O11"/>
      <c r="P11"/>
    </row>
    <row r="12" spans="2:19" ht="15" x14ac:dyDescent="0.25">
      <c r="B12" s="14">
        <v>8</v>
      </c>
      <c r="C12" s="11" t="s">
        <v>7</v>
      </c>
      <c r="D12" s="20">
        <v>35</v>
      </c>
      <c r="E12" s="23">
        <f t="shared" si="4"/>
        <v>36</v>
      </c>
      <c r="F12" s="17">
        <f t="shared" si="0"/>
        <v>0</v>
      </c>
      <c r="G12" s="17">
        <f t="shared" si="1"/>
        <v>0</v>
      </c>
      <c r="H12" s="17">
        <f t="shared" si="2"/>
        <v>0</v>
      </c>
      <c r="I12" s="17">
        <f t="shared" si="3"/>
        <v>1</v>
      </c>
      <c r="K12"/>
      <c r="L12"/>
      <c r="M12"/>
      <c r="N12"/>
      <c r="O12"/>
      <c r="P12"/>
    </row>
    <row r="13" spans="2:19" ht="15" x14ac:dyDescent="0.25">
      <c r="B13" s="14">
        <v>9</v>
      </c>
      <c r="C13" s="11" t="s">
        <v>20</v>
      </c>
      <c r="D13" s="20">
        <v>45</v>
      </c>
      <c r="E13" s="23">
        <f t="shared" si="4"/>
        <v>46</v>
      </c>
      <c r="F13" s="17">
        <f t="shared" si="0"/>
        <v>0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K13"/>
      <c r="L13"/>
      <c r="M13"/>
      <c r="N13"/>
      <c r="O13"/>
      <c r="P13"/>
    </row>
    <row r="14" spans="2:19" ht="15" x14ac:dyDescent="0.25">
      <c r="B14" s="14">
        <v>10</v>
      </c>
      <c r="C14" s="11" t="s">
        <v>21</v>
      </c>
      <c r="D14" s="20">
        <v>50</v>
      </c>
      <c r="E14" s="23">
        <f t="shared" si="4"/>
        <v>51</v>
      </c>
      <c r="F14" s="17">
        <f t="shared" si="0"/>
        <v>0</v>
      </c>
      <c r="G14" s="17">
        <f t="shared" si="1"/>
        <v>0</v>
      </c>
      <c r="H14" s="17">
        <f t="shared" si="2"/>
        <v>0</v>
      </c>
      <c r="I14" s="17">
        <f t="shared" si="3"/>
        <v>1</v>
      </c>
      <c r="K14" t="s">
        <v>32</v>
      </c>
      <c r="L14">
        <v>9</v>
      </c>
      <c r="M14"/>
      <c r="N14"/>
      <c r="O14"/>
      <c r="P14" s="8"/>
    </row>
    <row r="15" spans="2:19" ht="15" x14ac:dyDescent="0.25">
      <c r="B15" s="14">
        <v>11</v>
      </c>
      <c r="C15" s="11" t="s">
        <v>17</v>
      </c>
      <c r="D15" s="20">
        <v>45</v>
      </c>
      <c r="E15" s="23">
        <f t="shared" si="4"/>
        <v>46</v>
      </c>
      <c r="F15" s="17">
        <f t="shared" si="0"/>
        <v>0</v>
      </c>
      <c r="G15" s="17">
        <f t="shared" si="1"/>
        <v>0</v>
      </c>
      <c r="H15" s="17">
        <f t="shared" si="2"/>
        <v>0</v>
      </c>
      <c r="I15" s="17">
        <f t="shared" si="3"/>
        <v>1</v>
      </c>
      <c r="K15" t="s">
        <v>33</v>
      </c>
      <c r="L15">
        <v>26</v>
      </c>
      <c r="M15"/>
      <c r="N15"/>
      <c r="O15"/>
      <c r="P15"/>
    </row>
    <row r="16" spans="2:19" ht="15" x14ac:dyDescent="0.25">
      <c r="B16" s="14">
        <v>12</v>
      </c>
      <c r="C16" s="11" t="s">
        <v>18</v>
      </c>
      <c r="D16" s="20">
        <v>30</v>
      </c>
      <c r="E16" s="23">
        <f t="shared" si="4"/>
        <v>31</v>
      </c>
      <c r="F16" s="17">
        <f t="shared" si="0"/>
        <v>0</v>
      </c>
      <c r="G16" s="17">
        <f t="shared" si="1"/>
        <v>0</v>
      </c>
      <c r="H16" s="17">
        <f t="shared" si="2"/>
        <v>0</v>
      </c>
      <c r="I16" s="17">
        <f t="shared" si="3"/>
        <v>1</v>
      </c>
    </row>
    <row r="17" spans="2:15" ht="15" x14ac:dyDescent="0.25">
      <c r="B17" s="14">
        <v>13</v>
      </c>
      <c r="C17" s="11" t="s">
        <v>19</v>
      </c>
      <c r="D17" s="20">
        <v>20</v>
      </c>
      <c r="E17" s="23">
        <f t="shared" si="4"/>
        <v>21</v>
      </c>
      <c r="F17" s="17">
        <f t="shared" si="0"/>
        <v>0</v>
      </c>
      <c r="G17" s="17">
        <f t="shared" si="1"/>
        <v>0</v>
      </c>
      <c r="H17" s="17">
        <f t="shared" si="2"/>
        <v>1</v>
      </c>
      <c r="I17" s="17">
        <f t="shared" si="3"/>
        <v>0</v>
      </c>
    </row>
    <row r="18" spans="2:15" ht="15" x14ac:dyDescent="0.25">
      <c r="B18" s="14">
        <v>14</v>
      </c>
      <c r="C18" s="11" t="s">
        <v>11</v>
      </c>
      <c r="D18" s="20">
        <v>25</v>
      </c>
      <c r="E18" s="23">
        <f t="shared" si="4"/>
        <v>26</v>
      </c>
      <c r="F18" s="17">
        <f t="shared" si="0"/>
        <v>0</v>
      </c>
      <c r="G18" s="17">
        <f t="shared" si="1"/>
        <v>0</v>
      </c>
      <c r="H18" s="17">
        <f t="shared" si="2"/>
        <v>1</v>
      </c>
      <c r="I18" s="17">
        <f t="shared" si="3"/>
        <v>0</v>
      </c>
    </row>
    <row r="19" spans="2:15" ht="15" x14ac:dyDescent="0.25">
      <c r="B19" s="14">
        <v>15</v>
      </c>
      <c r="C19" s="11" t="s">
        <v>12</v>
      </c>
      <c r="D19" s="20">
        <v>20</v>
      </c>
      <c r="E19" s="23">
        <f t="shared" si="4"/>
        <v>21</v>
      </c>
      <c r="F19" s="17">
        <f t="shared" si="0"/>
        <v>0</v>
      </c>
      <c r="G19" s="17">
        <f t="shared" si="1"/>
        <v>0</v>
      </c>
      <c r="H19" s="17">
        <f t="shared" si="2"/>
        <v>1</v>
      </c>
      <c r="I19" s="17">
        <f t="shared" si="3"/>
        <v>0</v>
      </c>
    </row>
    <row r="20" spans="2:15" ht="15" x14ac:dyDescent="0.25">
      <c r="B20" s="14">
        <v>16</v>
      </c>
      <c r="C20" s="11" t="s">
        <v>13</v>
      </c>
      <c r="D20" s="20">
        <v>50</v>
      </c>
      <c r="E20" s="23">
        <f t="shared" si="4"/>
        <v>51</v>
      </c>
      <c r="F20" s="17">
        <f t="shared" si="0"/>
        <v>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K20" s="1" t="s">
        <v>36</v>
      </c>
      <c r="L20" s="1" t="str">
        <f>IF(SUM(F5:I25)=COUNT(B5:B25),"Passed","FAILED")</f>
        <v>Passed</v>
      </c>
    </row>
    <row r="21" spans="2:15" ht="15" x14ac:dyDescent="0.25">
      <c r="B21" s="14">
        <v>17</v>
      </c>
      <c r="C21" s="11" t="s">
        <v>9</v>
      </c>
      <c r="D21" s="20">
        <v>20</v>
      </c>
      <c r="E21" s="23">
        <f t="shared" si="4"/>
        <v>21</v>
      </c>
      <c r="F21" s="17">
        <f t="shared" si="0"/>
        <v>0</v>
      </c>
      <c r="G21" s="17">
        <f t="shared" si="1"/>
        <v>0</v>
      </c>
      <c r="H21" s="17">
        <f t="shared" si="2"/>
        <v>1</v>
      </c>
      <c r="I21" s="17">
        <f t="shared" si="3"/>
        <v>0</v>
      </c>
    </row>
    <row r="22" spans="2:15" ht="15" x14ac:dyDescent="0.25">
      <c r="B22" s="14">
        <v>18</v>
      </c>
      <c r="C22" s="11" t="s">
        <v>10</v>
      </c>
      <c r="D22" s="20">
        <v>25</v>
      </c>
      <c r="E22" s="23">
        <f t="shared" si="4"/>
        <v>26</v>
      </c>
      <c r="F22" s="17">
        <f t="shared" si="0"/>
        <v>0</v>
      </c>
      <c r="G22" s="17">
        <f t="shared" si="1"/>
        <v>0</v>
      </c>
      <c r="H22" s="17">
        <f t="shared" si="2"/>
        <v>1</v>
      </c>
      <c r="I22" s="17">
        <f t="shared" si="3"/>
        <v>0</v>
      </c>
    </row>
    <row r="23" spans="2:15" ht="15" x14ac:dyDescent="0.25">
      <c r="B23" s="14">
        <v>19</v>
      </c>
      <c r="C23" s="11" t="s">
        <v>15</v>
      </c>
      <c r="D23" s="20">
        <v>25</v>
      </c>
      <c r="E23" s="23">
        <f t="shared" si="4"/>
        <v>26</v>
      </c>
      <c r="F23" s="17">
        <f t="shared" si="0"/>
        <v>0</v>
      </c>
      <c r="G23" s="17">
        <f t="shared" si="1"/>
        <v>0</v>
      </c>
      <c r="H23" s="17">
        <f t="shared" si="2"/>
        <v>1</v>
      </c>
      <c r="I23" s="17">
        <f t="shared" si="3"/>
        <v>0</v>
      </c>
    </row>
    <row r="24" spans="2:15" ht="15" x14ac:dyDescent="0.25">
      <c r="B24" s="14">
        <v>20</v>
      </c>
      <c r="C24" s="11" t="s">
        <v>16</v>
      </c>
      <c r="D24" s="20">
        <v>20</v>
      </c>
      <c r="E24" s="23">
        <f t="shared" si="4"/>
        <v>21</v>
      </c>
      <c r="F24" s="17">
        <f t="shared" si="0"/>
        <v>0</v>
      </c>
      <c r="G24" s="17">
        <f t="shared" si="1"/>
        <v>0</v>
      </c>
      <c r="H24" s="17">
        <f t="shared" si="2"/>
        <v>1</v>
      </c>
      <c r="I24" s="17">
        <f t="shared" si="3"/>
        <v>0</v>
      </c>
    </row>
    <row r="25" spans="2:15" ht="15.75" thickBot="1" x14ac:dyDescent="0.3">
      <c r="B25" s="15">
        <v>21</v>
      </c>
      <c r="C25" s="12" t="s">
        <v>14</v>
      </c>
      <c r="D25" s="21">
        <v>0</v>
      </c>
      <c r="E25" s="24">
        <f t="shared" si="4"/>
        <v>1</v>
      </c>
      <c r="F25" s="19">
        <f t="shared" si="0"/>
        <v>1</v>
      </c>
      <c r="G25" s="19">
        <f t="shared" si="1"/>
        <v>0</v>
      </c>
      <c r="H25" s="19">
        <f t="shared" si="2"/>
        <v>0</v>
      </c>
      <c r="I25" s="19">
        <f t="shared" si="3"/>
        <v>0</v>
      </c>
      <c r="K25" s="1" t="s">
        <v>37</v>
      </c>
      <c r="O25" s="5">
        <v>41666</v>
      </c>
    </row>
    <row r="26" spans="2:15" x14ac:dyDescent="0.2">
      <c r="C26" s="2"/>
      <c r="D26" s="3"/>
    </row>
    <row r="28" spans="2:15" x14ac:dyDescent="0.2">
      <c r="D28" s="6"/>
      <c r="H28" s="5"/>
    </row>
    <row r="29" spans="2:15" x14ac:dyDescent="0.2">
      <c r="H29" s="4"/>
    </row>
    <row r="30" spans="2:15" x14ac:dyDescent="0.2">
      <c r="H30" s="7"/>
    </row>
    <row r="31" spans="2:15" x14ac:dyDescent="0.2">
      <c r="H31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S31"/>
  <sheetViews>
    <sheetView workbookViewId="0">
      <selection activeCell="C7" sqref="C7"/>
    </sheetView>
  </sheetViews>
  <sheetFormatPr defaultRowHeight="12.75" x14ac:dyDescent="0.2"/>
  <cols>
    <col min="1" max="1" width="9.140625" style="1"/>
    <col min="2" max="2" width="3.85546875" style="1" customWidth="1"/>
    <col min="3" max="3" width="19.28515625" style="1" bestFit="1" customWidth="1"/>
    <col min="4" max="4" width="10.7109375" style="1" bestFit="1" customWidth="1"/>
    <col min="5" max="6" width="15.7109375" style="1" bestFit="1" customWidth="1"/>
    <col min="7" max="7" width="9.140625" style="1"/>
    <col min="8" max="8" width="12.28515625" style="1" bestFit="1" customWidth="1"/>
    <col min="9" max="9" width="9.140625" style="1"/>
    <col min="10" max="10" width="14" style="1" bestFit="1" customWidth="1"/>
    <col min="11" max="11" width="20" style="1" customWidth="1"/>
    <col min="12" max="13" width="9.140625" style="1"/>
    <col min="14" max="15" width="11.85546875" style="1" bestFit="1" customWidth="1"/>
    <col min="16" max="17" width="9.140625" style="1"/>
    <col min="18" max="18" width="18.28515625" style="1" bestFit="1" customWidth="1"/>
    <col min="19" max="16384" width="9.140625" style="1"/>
  </cols>
  <sheetData>
    <row r="3" spans="2:19" ht="13.5" thickBot="1" x14ac:dyDescent="0.25">
      <c r="Q3" t="s">
        <v>38</v>
      </c>
      <c r="R3" s="25">
        <v>1.6180338999999999</v>
      </c>
    </row>
    <row r="4" spans="2:19" ht="13.5" thickBot="1" x14ac:dyDescent="0.25">
      <c r="B4" s="9" t="s">
        <v>8</v>
      </c>
      <c r="C4" s="13" t="s">
        <v>2</v>
      </c>
      <c r="D4" s="13" t="s">
        <v>23</v>
      </c>
      <c r="E4" s="13" t="s">
        <v>39</v>
      </c>
      <c r="F4" s="16" t="s">
        <v>24</v>
      </c>
      <c r="G4" s="16" t="s">
        <v>25</v>
      </c>
      <c r="H4" s="16" t="s">
        <v>26</v>
      </c>
      <c r="I4" s="16" t="s">
        <v>27</v>
      </c>
      <c r="K4" s="22" t="s">
        <v>34</v>
      </c>
      <c r="L4" s="8">
        <f>(((L6^SUM(F5:F25))*(L7^SUM(G5:G25))*(L8^SUM(H5:H25))*(L9^SUM(I5:I25)))^(1/COUNT(B5:B25)))/L6</f>
        <v>0.42393199593876751</v>
      </c>
      <c r="M4" s="8"/>
      <c r="N4"/>
      <c r="O4" s="22" t="s">
        <v>35</v>
      </c>
      <c r="P4" s="8">
        <f>1-(GEOMEAN(E5:E25)-1)/MAX(D5:D25)</f>
        <v>0.78710219179143881</v>
      </c>
      <c r="R4" s="26" t="s">
        <v>40</v>
      </c>
      <c r="S4" s="8">
        <f>R3^((3*SUM(F5:F25)+2*SUM(G5:G25)+SUM(H5:H25))/COUNT(B5:B25)-3)</f>
        <v>0.34851189226408985</v>
      </c>
    </row>
    <row r="5" spans="2:19" ht="14.25" customHeight="1" x14ac:dyDescent="0.25">
      <c r="B5" s="14">
        <v>1</v>
      </c>
      <c r="C5" s="10" t="s">
        <v>0</v>
      </c>
      <c r="D5" s="20">
        <v>10</v>
      </c>
      <c r="E5" s="23">
        <f>D5+1</f>
        <v>11</v>
      </c>
      <c r="F5" s="17">
        <f t="shared" ref="F5:F25" si="0">IF($D5&lt;=1,1,0)</f>
        <v>0</v>
      </c>
      <c r="G5" s="17">
        <f t="shared" ref="G5:G25" si="1">IF(AND($D5&gt;1,$D5&lt;=$L$14),1,0)</f>
        <v>0</v>
      </c>
      <c r="H5" s="17">
        <f t="shared" ref="H5:H25" si="2">IF(AND($D5&lt;=$L$15,$D5 &gt; $L$14),1,0)</f>
        <v>1</v>
      </c>
      <c r="I5" s="17">
        <f t="shared" ref="I5:I25" si="3">IF($D5 &gt; $L$15,1,0)</f>
        <v>0</v>
      </c>
      <c r="K5" s="18"/>
      <c r="L5" s="18"/>
      <c r="M5" s="18"/>
      <c r="N5"/>
      <c r="O5"/>
      <c r="P5"/>
    </row>
    <row r="6" spans="2:19" ht="15" x14ac:dyDescent="0.25">
      <c r="B6" s="14">
        <v>2</v>
      </c>
      <c r="C6" s="11" t="s">
        <v>3</v>
      </c>
      <c r="D6" s="20">
        <v>10</v>
      </c>
      <c r="E6" s="23">
        <f t="shared" ref="E6:E25" si="4">D6+1</f>
        <v>11</v>
      </c>
      <c r="F6" s="17">
        <f t="shared" si="0"/>
        <v>0</v>
      </c>
      <c r="G6" s="17">
        <f t="shared" si="1"/>
        <v>0</v>
      </c>
      <c r="H6" s="17">
        <f t="shared" si="2"/>
        <v>1</v>
      </c>
      <c r="I6" s="17">
        <f t="shared" si="3"/>
        <v>0</v>
      </c>
      <c r="K6" s="18" t="s">
        <v>28</v>
      </c>
      <c r="L6" s="18">
        <v>4</v>
      </c>
      <c r="M6" s="18"/>
      <c r="N6"/>
      <c r="O6"/>
      <c r="P6"/>
    </row>
    <row r="7" spans="2:19" ht="15.75" customHeight="1" x14ac:dyDescent="0.25">
      <c r="B7" s="14">
        <v>3</v>
      </c>
      <c r="C7" s="11" t="s">
        <v>41</v>
      </c>
      <c r="D7" s="20">
        <v>10</v>
      </c>
      <c r="E7" s="23">
        <f t="shared" si="4"/>
        <v>11</v>
      </c>
      <c r="F7" s="17">
        <f t="shared" si="0"/>
        <v>0</v>
      </c>
      <c r="G7" s="17">
        <f t="shared" si="1"/>
        <v>0</v>
      </c>
      <c r="H7" s="17">
        <f t="shared" si="2"/>
        <v>1</v>
      </c>
      <c r="I7" s="17">
        <f t="shared" si="3"/>
        <v>0</v>
      </c>
      <c r="K7" s="18" t="s">
        <v>29</v>
      </c>
      <c r="L7" s="18">
        <v>3</v>
      </c>
      <c r="M7" s="18"/>
      <c r="N7"/>
      <c r="O7"/>
      <c r="P7"/>
    </row>
    <row r="8" spans="2:19" ht="15.75" customHeight="1" x14ac:dyDescent="0.25">
      <c r="B8" s="14">
        <v>4</v>
      </c>
      <c r="C8" s="11" t="s">
        <v>1</v>
      </c>
      <c r="D8" s="20">
        <v>75</v>
      </c>
      <c r="E8" s="23">
        <f t="shared" si="4"/>
        <v>76</v>
      </c>
      <c r="F8" s="17">
        <f t="shared" si="0"/>
        <v>0</v>
      </c>
      <c r="G8" s="17">
        <f t="shared" si="1"/>
        <v>0</v>
      </c>
      <c r="H8" s="17">
        <f t="shared" si="2"/>
        <v>0</v>
      </c>
      <c r="I8" s="17">
        <f t="shared" si="3"/>
        <v>1</v>
      </c>
      <c r="K8" s="18" t="s">
        <v>30</v>
      </c>
      <c r="L8" s="18">
        <v>2</v>
      </c>
      <c r="M8" s="18"/>
      <c r="N8"/>
      <c r="O8"/>
      <c r="P8"/>
    </row>
    <row r="9" spans="2:19" ht="15" x14ac:dyDescent="0.25">
      <c r="B9" s="14">
        <v>5</v>
      </c>
      <c r="C9" s="11" t="s">
        <v>4</v>
      </c>
      <c r="D9" s="20">
        <v>75</v>
      </c>
      <c r="E9" s="23">
        <f t="shared" si="4"/>
        <v>76</v>
      </c>
      <c r="F9" s="17">
        <f t="shared" si="0"/>
        <v>0</v>
      </c>
      <c r="G9" s="17">
        <f t="shared" si="1"/>
        <v>0</v>
      </c>
      <c r="H9" s="17">
        <f t="shared" si="2"/>
        <v>0</v>
      </c>
      <c r="I9" s="17">
        <f t="shared" si="3"/>
        <v>1</v>
      </c>
      <c r="K9" s="18" t="s">
        <v>31</v>
      </c>
      <c r="L9" s="18">
        <v>1</v>
      </c>
      <c r="M9" s="18"/>
      <c r="N9"/>
      <c r="O9"/>
      <c r="P9"/>
    </row>
    <row r="10" spans="2:19" ht="15" x14ac:dyDescent="0.25">
      <c r="B10" s="14">
        <v>6</v>
      </c>
      <c r="C10" s="11" t="s">
        <v>6</v>
      </c>
      <c r="D10" s="20">
        <v>10</v>
      </c>
      <c r="E10" s="23">
        <f t="shared" si="4"/>
        <v>11</v>
      </c>
      <c r="F10" s="17">
        <f t="shared" si="0"/>
        <v>0</v>
      </c>
      <c r="G10" s="17">
        <f t="shared" si="1"/>
        <v>0</v>
      </c>
      <c r="H10" s="17">
        <f t="shared" si="2"/>
        <v>1</v>
      </c>
      <c r="I10" s="17">
        <f t="shared" si="3"/>
        <v>0</v>
      </c>
      <c r="K10" s="18"/>
      <c r="L10" s="18"/>
      <c r="M10" s="18"/>
      <c r="N10"/>
      <c r="O10"/>
      <c r="P10"/>
    </row>
    <row r="11" spans="2:19" ht="15" x14ac:dyDescent="0.25">
      <c r="B11" s="14">
        <v>7</v>
      </c>
      <c r="C11" s="11" t="s">
        <v>5</v>
      </c>
      <c r="D11" s="20">
        <v>10</v>
      </c>
      <c r="E11" s="23">
        <f t="shared" si="4"/>
        <v>11</v>
      </c>
      <c r="F11" s="17">
        <f t="shared" si="0"/>
        <v>0</v>
      </c>
      <c r="G11" s="17">
        <f t="shared" si="1"/>
        <v>0</v>
      </c>
      <c r="H11" s="17">
        <f t="shared" si="2"/>
        <v>1</v>
      </c>
      <c r="I11" s="17">
        <f t="shared" si="3"/>
        <v>0</v>
      </c>
      <c r="K11" s="18" t="s">
        <v>22</v>
      </c>
      <c r="L11" s="18">
        <f>SUM(L6:L10)</f>
        <v>10</v>
      </c>
      <c r="M11" s="18"/>
      <c r="N11"/>
      <c r="O11"/>
      <c r="P11"/>
    </row>
    <row r="12" spans="2:19" ht="15" x14ac:dyDescent="0.25">
      <c r="B12" s="14">
        <v>8</v>
      </c>
      <c r="C12" s="11" t="s">
        <v>7</v>
      </c>
      <c r="D12" s="20">
        <v>25</v>
      </c>
      <c r="E12" s="23">
        <f t="shared" si="4"/>
        <v>26</v>
      </c>
      <c r="F12" s="17">
        <f t="shared" si="0"/>
        <v>0</v>
      </c>
      <c r="G12" s="17">
        <f t="shared" si="1"/>
        <v>0</v>
      </c>
      <c r="H12" s="17">
        <f t="shared" si="2"/>
        <v>1</v>
      </c>
      <c r="I12" s="17">
        <f t="shared" si="3"/>
        <v>0</v>
      </c>
      <c r="K12"/>
      <c r="L12"/>
      <c r="M12"/>
      <c r="N12"/>
      <c r="O12"/>
      <c r="P12"/>
    </row>
    <row r="13" spans="2:19" ht="15" x14ac:dyDescent="0.25">
      <c r="B13" s="14">
        <v>9</v>
      </c>
      <c r="C13" s="11" t="s">
        <v>20</v>
      </c>
      <c r="D13" s="20">
        <v>35</v>
      </c>
      <c r="E13" s="23">
        <f t="shared" si="4"/>
        <v>36</v>
      </c>
      <c r="F13" s="17">
        <f t="shared" si="0"/>
        <v>0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K13"/>
      <c r="L13"/>
      <c r="M13"/>
      <c r="N13"/>
      <c r="O13"/>
      <c r="P13"/>
    </row>
    <row r="14" spans="2:19" ht="15" x14ac:dyDescent="0.25">
      <c r="B14" s="14">
        <v>10</v>
      </c>
      <c r="C14" s="11" t="s">
        <v>21</v>
      </c>
      <c r="D14" s="20">
        <v>40</v>
      </c>
      <c r="E14" s="23">
        <f t="shared" si="4"/>
        <v>41</v>
      </c>
      <c r="F14" s="17">
        <f t="shared" si="0"/>
        <v>0</v>
      </c>
      <c r="G14" s="17">
        <f t="shared" si="1"/>
        <v>0</v>
      </c>
      <c r="H14" s="17">
        <f t="shared" si="2"/>
        <v>0</v>
      </c>
      <c r="I14" s="17">
        <f t="shared" si="3"/>
        <v>1</v>
      </c>
      <c r="K14" t="s">
        <v>32</v>
      </c>
      <c r="L14">
        <v>9</v>
      </c>
      <c r="M14"/>
      <c r="N14"/>
      <c r="O14"/>
      <c r="P14" s="8"/>
    </row>
    <row r="15" spans="2:19" ht="15" x14ac:dyDescent="0.25">
      <c r="B15" s="14">
        <v>11</v>
      </c>
      <c r="C15" s="11" t="s">
        <v>17</v>
      </c>
      <c r="D15" s="20">
        <v>35</v>
      </c>
      <c r="E15" s="23">
        <f t="shared" si="4"/>
        <v>36</v>
      </c>
      <c r="F15" s="17">
        <f t="shared" si="0"/>
        <v>0</v>
      </c>
      <c r="G15" s="17">
        <f t="shared" si="1"/>
        <v>0</v>
      </c>
      <c r="H15" s="17">
        <f t="shared" si="2"/>
        <v>0</v>
      </c>
      <c r="I15" s="17">
        <f t="shared" si="3"/>
        <v>1</v>
      </c>
      <c r="K15" t="s">
        <v>33</v>
      </c>
      <c r="L15">
        <v>26</v>
      </c>
      <c r="M15"/>
      <c r="N15"/>
      <c r="O15"/>
      <c r="P15"/>
    </row>
    <row r="16" spans="2:19" ht="15" x14ac:dyDescent="0.25">
      <c r="B16" s="14">
        <v>12</v>
      </c>
      <c r="C16" s="11" t="s">
        <v>18</v>
      </c>
      <c r="D16" s="20">
        <v>20</v>
      </c>
      <c r="E16" s="23">
        <f t="shared" si="4"/>
        <v>21</v>
      </c>
      <c r="F16" s="17">
        <f t="shared" si="0"/>
        <v>0</v>
      </c>
      <c r="G16" s="17">
        <f t="shared" si="1"/>
        <v>0</v>
      </c>
      <c r="H16" s="17">
        <f t="shared" si="2"/>
        <v>1</v>
      </c>
      <c r="I16" s="17">
        <f t="shared" si="3"/>
        <v>0</v>
      </c>
    </row>
    <row r="17" spans="2:15" ht="15" x14ac:dyDescent="0.25">
      <c r="B17" s="14">
        <v>13</v>
      </c>
      <c r="C17" s="11" t="s">
        <v>19</v>
      </c>
      <c r="D17" s="20">
        <v>10</v>
      </c>
      <c r="E17" s="23">
        <f t="shared" si="4"/>
        <v>11</v>
      </c>
      <c r="F17" s="17">
        <f t="shared" si="0"/>
        <v>0</v>
      </c>
      <c r="G17" s="17">
        <f t="shared" si="1"/>
        <v>0</v>
      </c>
      <c r="H17" s="17">
        <f t="shared" si="2"/>
        <v>1</v>
      </c>
      <c r="I17" s="17">
        <f t="shared" si="3"/>
        <v>0</v>
      </c>
    </row>
    <row r="18" spans="2:15" ht="15" x14ac:dyDescent="0.25">
      <c r="B18" s="14">
        <v>14</v>
      </c>
      <c r="C18" s="11" t="s">
        <v>11</v>
      </c>
      <c r="D18" s="20">
        <v>15</v>
      </c>
      <c r="E18" s="23">
        <f t="shared" si="4"/>
        <v>16</v>
      </c>
      <c r="F18" s="17">
        <f t="shared" si="0"/>
        <v>0</v>
      </c>
      <c r="G18" s="17">
        <f t="shared" si="1"/>
        <v>0</v>
      </c>
      <c r="H18" s="17">
        <f t="shared" si="2"/>
        <v>1</v>
      </c>
      <c r="I18" s="17">
        <f t="shared" si="3"/>
        <v>0</v>
      </c>
    </row>
    <row r="19" spans="2:15" ht="15" x14ac:dyDescent="0.25">
      <c r="B19" s="14">
        <v>15</v>
      </c>
      <c r="C19" s="11" t="s">
        <v>12</v>
      </c>
      <c r="D19" s="20">
        <v>10</v>
      </c>
      <c r="E19" s="23">
        <f t="shared" si="4"/>
        <v>11</v>
      </c>
      <c r="F19" s="17">
        <f t="shared" si="0"/>
        <v>0</v>
      </c>
      <c r="G19" s="17">
        <f t="shared" si="1"/>
        <v>0</v>
      </c>
      <c r="H19" s="17">
        <f t="shared" si="2"/>
        <v>1</v>
      </c>
      <c r="I19" s="17">
        <f t="shared" si="3"/>
        <v>0</v>
      </c>
    </row>
    <row r="20" spans="2:15" ht="15" x14ac:dyDescent="0.25">
      <c r="B20" s="14">
        <v>16</v>
      </c>
      <c r="C20" s="11" t="s">
        <v>13</v>
      </c>
      <c r="D20" s="20">
        <v>40</v>
      </c>
      <c r="E20" s="23">
        <f t="shared" si="4"/>
        <v>41</v>
      </c>
      <c r="F20" s="17">
        <f t="shared" si="0"/>
        <v>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K20" s="1" t="s">
        <v>36</v>
      </c>
      <c r="L20" s="1" t="str">
        <f>IF(SUM(F5:I25)=COUNT(B5:B25),"Passed","FAILED")</f>
        <v>Passed</v>
      </c>
    </row>
    <row r="21" spans="2:15" ht="15" x14ac:dyDescent="0.25">
      <c r="B21" s="14">
        <v>17</v>
      </c>
      <c r="C21" s="11" t="s">
        <v>9</v>
      </c>
      <c r="D21" s="20">
        <v>10</v>
      </c>
      <c r="E21" s="23">
        <f t="shared" si="4"/>
        <v>11</v>
      </c>
      <c r="F21" s="17">
        <f t="shared" si="0"/>
        <v>0</v>
      </c>
      <c r="G21" s="17">
        <f t="shared" si="1"/>
        <v>0</v>
      </c>
      <c r="H21" s="17">
        <f t="shared" si="2"/>
        <v>1</v>
      </c>
      <c r="I21" s="17">
        <f t="shared" si="3"/>
        <v>0</v>
      </c>
    </row>
    <row r="22" spans="2:15" ht="15" x14ac:dyDescent="0.25">
      <c r="B22" s="14">
        <v>18</v>
      </c>
      <c r="C22" s="11" t="s">
        <v>10</v>
      </c>
      <c r="D22" s="20">
        <v>15</v>
      </c>
      <c r="E22" s="23">
        <f t="shared" si="4"/>
        <v>16</v>
      </c>
      <c r="F22" s="17">
        <f t="shared" si="0"/>
        <v>0</v>
      </c>
      <c r="G22" s="17">
        <f t="shared" si="1"/>
        <v>0</v>
      </c>
      <c r="H22" s="17">
        <f t="shared" si="2"/>
        <v>1</v>
      </c>
      <c r="I22" s="17">
        <f t="shared" si="3"/>
        <v>0</v>
      </c>
    </row>
    <row r="23" spans="2:15" ht="15" x14ac:dyDescent="0.25">
      <c r="B23" s="14">
        <v>19</v>
      </c>
      <c r="C23" s="11" t="s">
        <v>15</v>
      </c>
      <c r="D23" s="20">
        <v>15</v>
      </c>
      <c r="E23" s="23">
        <f t="shared" si="4"/>
        <v>16</v>
      </c>
      <c r="F23" s="17">
        <f t="shared" si="0"/>
        <v>0</v>
      </c>
      <c r="G23" s="17">
        <f t="shared" si="1"/>
        <v>0</v>
      </c>
      <c r="H23" s="17">
        <f t="shared" si="2"/>
        <v>1</v>
      </c>
      <c r="I23" s="17">
        <f t="shared" si="3"/>
        <v>0</v>
      </c>
    </row>
    <row r="24" spans="2:15" ht="15" x14ac:dyDescent="0.25">
      <c r="B24" s="14">
        <v>20</v>
      </c>
      <c r="C24" s="11" t="s">
        <v>16</v>
      </c>
      <c r="D24" s="20">
        <v>10</v>
      </c>
      <c r="E24" s="23">
        <f t="shared" si="4"/>
        <v>11</v>
      </c>
      <c r="F24" s="17">
        <f t="shared" si="0"/>
        <v>0</v>
      </c>
      <c r="G24" s="17">
        <f t="shared" si="1"/>
        <v>0</v>
      </c>
      <c r="H24" s="17">
        <f t="shared" si="2"/>
        <v>1</v>
      </c>
      <c r="I24" s="17">
        <f t="shared" si="3"/>
        <v>0</v>
      </c>
    </row>
    <row r="25" spans="2:15" ht="15.75" thickBot="1" x14ac:dyDescent="0.3">
      <c r="B25" s="15">
        <v>21</v>
      </c>
      <c r="C25" s="12" t="s">
        <v>14</v>
      </c>
      <c r="D25" s="21">
        <v>0</v>
      </c>
      <c r="E25" s="24">
        <f t="shared" si="4"/>
        <v>1</v>
      </c>
      <c r="F25" s="19">
        <f t="shared" si="0"/>
        <v>1</v>
      </c>
      <c r="G25" s="19">
        <f t="shared" si="1"/>
        <v>0</v>
      </c>
      <c r="H25" s="19">
        <f t="shared" si="2"/>
        <v>0</v>
      </c>
      <c r="I25" s="19">
        <f t="shared" si="3"/>
        <v>0</v>
      </c>
      <c r="K25" s="1" t="s">
        <v>37</v>
      </c>
      <c r="O25" s="5">
        <v>41666</v>
      </c>
    </row>
    <row r="26" spans="2:15" x14ac:dyDescent="0.2">
      <c r="C26" s="2"/>
      <c r="D26" s="3"/>
    </row>
    <row r="28" spans="2:15" x14ac:dyDescent="0.2">
      <c r="D28" s="6"/>
      <c r="H28" s="5"/>
    </row>
    <row r="29" spans="2:15" x14ac:dyDescent="0.2">
      <c r="H29" s="4"/>
    </row>
    <row r="30" spans="2:15" x14ac:dyDescent="0.2">
      <c r="H30" s="7"/>
    </row>
    <row r="31" spans="2:15" x14ac:dyDescent="0.2">
      <c r="H31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D1</vt:lpstr>
      <vt:lpstr>D2</vt:lpstr>
      <vt:lpstr>D3</vt:lpstr>
      <vt:lpstr>D4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2019-10-30T18:36:53Z</dcterms:modified>
</cp:coreProperties>
</file>