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440"/>
  </bookViews>
  <sheets>
    <sheet name="7.2" sheetId="3" r:id="rId1"/>
    <sheet name="7.4" sheetId="1" r:id="rId2"/>
    <sheet name="7.5" sheetId="2" r:id="rId3"/>
    <sheet name="7.10, 7.11" sheetId="4" r:id="rId4"/>
  </sheets>
  <definedNames>
    <definedName name="_xlcn.WorksheetConnection_Tabela3" hidden="1">Trasa[]</definedName>
  </definedNames>
  <calcPr calcId="15251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ela3-c5899dc0-9582-4232-a17e-f6261bc98c9a" name="Tabela3" connection="WorksheetConnection_Tabela3"/>
        </x15:modelTables>
      </x15:dataModel>
    </ext>
  </extLst>
</workbook>
</file>

<file path=xl/calcChain.xml><?xml version="1.0" encoding="utf-8"?>
<calcChain xmlns="http://schemas.openxmlformats.org/spreadsheetml/2006/main">
  <c r="D2" i="4" l="1"/>
  <c r="C2" i="4"/>
  <c r="B4" i="4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3" i="4"/>
  <c r="B2" i="4"/>
  <c r="H5" i="4"/>
  <c r="J5" i="4"/>
  <c r="I5" i="4"/>
  <c r="C2" i="2"/>
  <c r="D32" i="1"/>
  <c r="B2" i="2"/>
  <c r="B31" i="1"/>
  <c r="B32" i="1"/>
  <c r="B30" i="1"/>
  <c r="B29" i="1"/>
  <c r="B28" i="1"/>
  <c r="B27" i="1"/>
  <c r="B26" i="1"/>
  <c r="B25" i="1"/>
  <c r="B24" i="1"/>
  <c r="B23" i="1"/>
  <c r="B22" i="1"/>
  <c r="B7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6" i="1"/>
  <c r="B5" i="1"/>
  <c r="B4" i="1"/>
  <c r="B3" i="1"/>
  <c r="B2" i="1"/>
  <c r="D3" i="4" l="1"/>
  <c r="D4" i="4" s="1"/>
  <c r="D5" i="4" s="1"/>
  <c r="D6" i="4" s="1"/>
  <c r="D7" i="4" s="1"/>
  <c r="D8" i="4" s="1"/>
  <c r="D9" i="4" s="1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D33" i="4" s="1"/>
  <c r="D34" i="4" s="1"/>
  <c r="D35" i="4" s="1"/>
  <c r="D36" i="4" s="1"/>
  <c r="D37" i="4" s="1"/>
  <c r="D38" i="4" s="1"/>
  <c r="D39" i="4" s="1"/>
  <c r="D40" i="4" s="1"/>
  <c r="D41" i="4" s="1"/>
  <c r="D42" i="4" s="1"/>
  <c r="D43" i="4" s="1"/>
  <c r="D44" i="4" s="1"/>
  <c r="D45" i="4" s="1"/>
  <c r="D46" i="4" s="1"/>
  <c r="D47" i="4" s="1"/>
  <c r="D48" i="4" s="1"/>
  <c r="D49" i="4" s="1"/>
  <c r="D50" i="4" s="1"/>
  <c r="D51" i="4" s="1"/>
  <c r="D52" i="4" s="1"/>
  <c r="D53" i="4" s="1"/>
  <c r="D54" i="4" s="1"/>
  <c r="D55" i="4" s="1"/>
  <c r="D56" i="4" s="1"/>
  <c r="D57" i="4" s="1"/>
  <c r="D58" i="4" s="1"/>
  <c r="D59" i="4" s="1"/>
  <c r="D60" i="4" s="1"/>
  <c r="D61" i="4" s="1"/>
  <c r="D62" i="4" s="1"/>
  <c r="D63" i="4" s="1"/>
  <c r="D64" i="4" s="1"/>
  <c r="D65" i="4" s="1"/>
  <c r="D66" i="4" s="1"/>
  <c r="D67" i="4" s="1"/>
  <c r="D68" i="4" s="1"/>
  <c r="D69" i="4" s="1"/>
  <c r="D70" i="4" s="1"/>
  <c r="D71" i="4" s="1"/>
  <c r="D72" i="4" s="1"/>
  <c r="D73" i="4" s="1"/>
  <c r="D74" i="4" s="1"/>
  <c r="D75" i="4" s="1"/>
  <c r="D76" i="4" s="1"/>
  <c r="D77" i="4" s="1"/>
  <c r="D78" i="4" s="1"/>
  <c r="D79" i="4" s="1"/>
  <c r="D80" i="4" s="1"/>
  <c r="D81" i="4" s="1"/>
  <c r="D82" i="4" s="1"/>
  <c r="D83" i="4" s="1"/>
  <c r="D84" i="4" s="1"/>
  <c r="D85" i="4" s="1"/>
  <c r="D86" i="4" s="1"/>
  <c r="D87" i="4" s="1"/>
  <c r="D88" i="4" s="1"/>
  <c r="D89" i="4" s="1"/>
  <c r="D90" i="4" s="1"/>
  <c r="D91" i="4" s="1"/>
  <c r="D92" i="4" s="1"/>
  <c r="D93" i="4" s="1"/>
  <c r="D94" i="4" s="1"/>
  <c r="D95" i="4" s="1"/>
  <c r="D96" i="4" s="1"/>
  <c r="D97" i="4" s="1"/>
  <c r="D98" i="4" s="1"/>
  <c r="D99" i="4" s="1"/>
  <c r="D100" i="4" s="1"/>
  <c r="D101" i="4" s="1"/>
  <c r="C3" i="4"/>
  <c r="C4" i="4" s="1"/>
  <c r="C5" i="4" s="1"/>
  <c r="C6" i="4" s="1"/>
  <c r="C7" i="4" s="1"/>
  <c r="C8" i="4" s="1"/>
  <c r="C9" i="4" s="1"/>
  <c r="C10" i="4" s="1"/>
  <c r="C11" i="4" s="1"/>
  <c r="C12" i="4" s="1"/>
  <c r="C13" i="4" s="1"/>
  <c r="C14" i="4" s="1"/>
  <c r="C15" i="4" s="1"/>
  <c r="C16" i="4" s="1"/>
  <c r="C17" i="4" s="1"/>
  <c r="C18" i="4" s="1"/>
  <c r="C19" i="4" s="1"/>
  <c r="C20" i="4" s="1"/>
  <c r="C21" i="4" s="1"/>
  <c r="C22" i="4" s="1"/>
  <c r="C23" i="4" s="1"/>
  <c r="C24" i="4" s="1"/>
  <c r="C25" i="4" s="1"/>
  <c r="C26" i="4" s="1"/>
  <c r="C27" i="4" s="1"/>
  <c r="C28" i="4" s="1"/>
  <c r="C29" i="4" s="1"/>
  <c r="C30" i="4" s="1"/>
  <c r="C31" i="4" s="1"/>
  <c r="C32" i="4" s="1"/>
  <c r="C33" i="4" s="1"/>
  <c r="C34" i="4" s="1"/>
  <c r="C35" i="4" s="1"/>
  <c r="C36" i="4" s="1"/>
  <c r="C37" i="4" s="1"/>
  <c r="C38" i="4" s="1"/>
  <c r="C39" i="4" s="1"/>
  <c r="C40" i="4" s="1"/>
  <c r="C41" i="4" s="1"/>
  <c r="C42" i="4" s="1"/>
  <c r="C43" i="4" s="1"/>
  <c r="C44" i="4" s="1"/>
  <c r="C45" i="4" s="1"/>
  <c r="C46" i="4" s="1"/>
  <c r="C47" i="4" s="1"/>
  <c r="C48" i="4" s="1"/>
  <c r="C49" i="4" s="1"/>
  <c r="C50" i="4" s="1"/>
  <c r="C51" i="4" s="1"/>
  <c r="C52" i="4" s="1"/>
  <c r="C53" i="4" s="1"/>
  <c r="C54" i="4" s="1"/>
  <c r="C55" i="4" s="1"/>
  <c r="C56" i="4" s="1"/>
  <c r="C57" i="4" s="1"/>
  <c r="C58" i="4" s="1"/>
  <c r="C59" i="4" s="1"/>
  <c r="C60" i="4" s="1"/>
  <c r="C61" i="4" s="1"/>
  <c r="C62" i="4" s="1"/>
  <c r="C63" i="4" s="1"/>
  <c r="C64" i="4" s="1"/>
  <c r="C65" i="4" s="1"/>
  <c r="C66" i="4" s="1"/>
  <c r="C67" i="4" s="1"/>
  <c r="C68" i="4" s="1"/>
  <c r="C69" i="4" s="1"/>
  <c r="C70" i="4" s="1"/>
  <c r="C71" i="4" s="1"/>
  <c r="C72" i="4" s="1"/>
  <c r="C73" i="4" s="1"/>
  <c r="C74" i="4" s="1"/>
  <c r="C75" i="4" s="1"/>
  <c r="C76" i="4" s="1"/>
  <c r="C77" i="4" s="1"/>
  <c r="C78" i="4" s="1"/>
  <c r="C79" i="4" s="1"/>
  <c r="C80" i="4" s="1"/>
  <c r="C81" i="4" s="1"/>
  <c r="C82" i="4" s="1"/>
  <c r="C83" i="4" s="1"/>
  <c r="C84" i="4" s="1"/>
  <c r="C85" i="4" s="1"/>
  <c r="C86" i="4" s="1"/>
  <c r="C87" i="4" s="1"/>
  <c r="C88" i="4" s="1"/>
  <c r="C89" i="4" s="1"/>
  <c r="C90" i="4" s="1"/>
  <c r="C91" i="4" s="1"/>
  <c r="C92" i="4" s="1"/>
  <c r="C93" i="4" s="1"/>
  <c r="C94" i="4" s="1"/>
  <c r="C95" i="4" s="1"/>
  <c r="C96" i="4" s="1"/>
  <c r="C97" i="4" s="1"/>
  <c r="C98" i="4" s="1"/>
  <c r="C99" i="4" s="1"/>
  <c r="C100" i="4" s="1"/>
  <c r="C101" i="4" s="1"/>
</calcChain>
</file>

<file path=xl/connections.xml><?xml version="1.0" encoding="utf-8"?>
<connections xmlns="http://schemas.openxmlformats.org/spreadsheetml/2006/main">
  <connection id="1" keepAlive="1" name="ThisWorkbookDataModel" description="Model danych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Tabela3" type="102" refreshedVersion="5" minRefreshableVersion="5">
    <extLst>
      <ext xmlns:x15="http://schemas.microsoft.com/office/spreadsheetml/2010/11/main" uri="{DE250136-89BD-433C-8126-D09CA5730AF9}">
        <x15:connection id="Tabela3-c5899dc0-9582-4232-a17e-f6261bc98c9a">
          <x15:rangePr sourceName="_xlcn.WorksheetConnection_Tabela3"/>
        </x15:connection>
      </ext>
    </extLst>
  </connection>
</connections>
</file>

<file path=xl/sharedStrings.xml><?xml version="1.0" encoding="utf-8"?>
<sst xmlns="http://schemas.openxmlformats.org/spreadsheetml/2006/main" count="88" uniqueCount="69">
  <si>
    <t>Współrzędne</t>
  </si>
  <si>
    <t>50°17′32″N 18°40′03″E</t>
  </si>
  <si>
    <t>=ZNAJDŹ("°";B1)</t>
  </si>
  <si>
    <r>
      <t xml:space="preserve">Pozycja pierwszego znaku </t>
    </r>
    <r>
      <rPr>
        <sz val="11"/>
        <color theme="1"/>
        <rFont val="Calibri"/>
        <family val="2"/>
        <charset val="238"/>
      </rPr>
      <t>°</t>
    </r>
  </si>
  <si>
    <t>Pozycja pierwszego znaku ′</t>
  </si>
  <si>
    <t>Pozycja pierwszego znaku ″</t>
  </si>
  <si>
    <t>Początkowa pozycja minut</t>
  </si>
  <si>
    <t>Końcowa pozycja minut</t>
  </si>
  <si>
    <t>Długość minut</t>
  </si>
  <si>
    <t>Szerokość geogr., stopnie</t>
  </si>
  <si>
    <t>Szerokość geogr., minuty</t>
  </si>
  <si>
    <t>Początkowa pozycja sekund</t>
  </si>
  <si>
    <t>Końcowa pozycja sekund</t>
  </si>
  <si>
    <t>Długość sekund</t>
  </si>
  <si>
    <t>Szerokość geogr., sekundy</t>
  </si>
  <si>
    <t>Mnożnik kierunku</t>
  </si>
  <si>
    <t>Kierunek szerokości</t>
  </si>
  <si>
    <t>Szerokość geogr. zapis dziesiętny</t>
  </si>
  <si>
    <r>
      <t xml:space="preserve">Pozycja drugiego znaku </t>
    </r>
    <r>
      <rPr>
        <sz val="11"/>
        <color theme="1"/>
        <rFont val="Calibri"/>
        <family val="2"/>
        <charset val="238"/>
      </rPr>
      <t>°</t>
    </r>
  </si>
  <si>
    <t>Długość stopni</t>
  </si>
  <si>
    <t>Długość geogr. stopnie</t>
  </si>
  <si>
    <t>Pozycja drugiego znaku ′</t>
  </si>
  <si>
    <t>Pozycja drugiego znaku ″</t>
  </si>
  <si>
    <t>Długość geogr., minuty</t>
  </si>
  <si>
    <t>Długość geogr., sekundy</t>
  </si>
  <si>
    <t>Długość geogr. zapis dziesiętny</t>
  </si>
  <si>
    <t>=LEWY(B1;B2-1)+0</t>
  </si>
  <si>
    <t>=ZNAJDŹ("′";B1)</t>
  </si>
  <si>
    <t>=ZNAJDŹ("″";B1)</t>
  </si>
  <si>
    <t>=B2+1</t>
  </si>
  <si>
    <t>=B4-1</t>
  </si>
  <si>
    <t>=B7-B6+1</t>
  </si>
  <si>
    <t>=FRAGMENT.TEKSTU(B1;B6;B8)+0</t>
  </si>
  <si>
    <t>=B4+1</t>
  </si>
  <si>
    <t>=B5-1</t>
  </si>
  <si>
    <t>=B11-B10+1</t>
  </si>
  <si>
    <t>=FRAGMENT.TEKSTU(B1;B10;B12)+0</t>
  </si>
  <si>
    <t>=FRAGMENT.TEKSTU(B1;B5+1;1)</t>
  </si>
  <si>
    <t>=JEŻELI(LITERY.MAŁE(B14)="s";-1;1)</t>
  </si>
  <si>
    <t>=(B3+B9/60+B13/3600)*B15</t>
  </si>
  <si>
    <t>=ZNAJDŹ("°";B1;B2+1)</t>
  </si>
  <si>
    <t>=B17-B5-2</t>
  </si>
  <si>
    <t>=FRAGMENT.TEKSTU(B1;B5+2;B18)+0</t>
  </si>
  <si>
    <t>=ZNAJDŹ("′";B1;B4+1)</t>
  </si>
  <si>
    <t>=ZNAJDŹ("″";B1;B5+1)</t>
  </si>
  <si>
    <t>=B17+1</t>
  </si>
  <si>
    <t>=B20-1</t>
  </si>
  <si>
    <t>=B23-B22+1</t>
  </si>
  <si>
    <t>=FRAGMENT.TEKSTU(B1;B22;B24)+0</t>
  </si>
  <si>
    <t>=B20+1</t>
  </si>
  <si>
    <t>=B21-1</t>
  </si>
  <si>
    <t>=B27-B26+1</t>
  </si>
  <si>
    <t>=FRAGMENT.TEKSTU(B1;B26;B28)+0</t>
  </si>
  <si>
    <t>=FRAGMENT.TEKSTU(B1;B21+1;1)</t>
  </si>
  <si>
    <t>=JEŻELI(LITERY.MAŁE(B30)="w";-1;1)</t>
  </si>
  <si>
    <t>=(B19+B25/60+B29/3600)*B31</t>
  </si>
  <si>
    <t>Szerokość</t>
  </si>
  <si>
    <t>Długość</t>
  </si>
  <si>
    <t>=(LEWY(A2;ZNAJDŹ("°";A2)-1)+FRAGMENT.TEKSTU(A2;ZNAJDŹ("°";A2)+1;ZNAJDŹ("′";A2)-ZNAJDŹ("°";A2)-1)/60+FRAGMENT.TEKSTU(A2;ZNAJDŹ("′";A2)+1;ZNAJDŹ("″";A2)-ZNAJDŹ("′";A2)-1)/3600)*JEŻELI(LITERY.MAŁE(FRAGMENT.TEKSTU(A2;ZNAJDŹ("″";A2)+1;1))="s";-1;1)</t>
  </si>
  <si>
    <t>=(FRAGMENT.TEKSTU(A2;ZNAJDŹ("″";A2)+2;ZNAJDŹ("°";A2;ZNAJDŹ("°";A2)+1)-ZNAJDŹ("″";A2)-2)+FRAGMENT.TEKSTU(A2;ZNAJDŹ("°";A2;ZNAJDŹ("°";A2)+1)+1;ZNAJDŹ("′";A2;ZNAJDŹ("′";A2)+1)-ZNAJDŹ("°";A2;ZNAJDŹ("°";A2)+1)-1)/60+FRAGMENT.TEKSTU(A2;ZNAJDŹ("′";A2;ZNAJDŹ("′";A2)+1)+1;ZNAJDŹ("″";A2;ZNAJDŹ("″";A2)+1)-ZNAJDŹ("′";A2;ZNAJDŹ("′";A2)+1)-1)/3600)*JEŻELI(LITERY.MAŁE(FRAGMENT.TEKSTU(A2;ZNAJDŹ("″";A2;ZNAJDŹ("″";A2)+1)+1;1))="w";-1;1)</t>
  </si>
  <si>
    <t>Nazwa</t>
  </si>
  <si>
    <t>Gdańsk</t>
  </si>
  <si>
    <t>Hel</t>
  </si>
  <si>
    <t>Liczba punktów</t>
  </si>
  <si>
    <t>Delta</t>
  </si>
  <si>
    <t>Czas</t>
  </si>
  <si>
    <t>Krok</t>
  </si>
  <si>
    <t>Data</t>
  </si>
  <si>
    <t>Wartość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</si>
</sst>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#,##0.000000_ ;\-#,##0.000000\ "/>
    <numFmt numFmtId="165" formatCode="0.00000"/>
    <numFmt numFmtId="166" formatCode="0.0000000"/>
    <numFmt numFmtId="167" formatCode="yyyy/mm/dd\ h:mm;@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4" fillId="0" borderId="0" xfId="0" applyFont="1"/>
    <xf numFmtId="0" fontId="4" fillId="0" borderId="0" xfId="0" quotePrefix="1" applyFont="1"/>
    <xf numFmtId="0" fontId="2" fillId="0" borderId="0" xfId="0" applyFont="1"/>
    <xf numFmtId="0" fontId="0" fillId="0" borderId="0" xfId="0" applyFont="1"/>
    <xf numFmtId="0" fontId="5" fillId="0" borderId="0" xfId="0" quotePrefix="1" applyFont="1" applyAlignment="1">
      <alignment vertical="top" wrapText="1"/>
    </xf>
    <xf numFmtId="0" fontId="0" fillId="0" borderId="0" xfId="0" applyAlignment="1">
      <alignment horizontal="right"/>
    </xf>
    <xf numFmtId="164" fontId="0" fillId="0" borderId="0" xfId="1" applyNumberFormat="1" applyFon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0" fillId="0" borderId="0" xfId="0" applyBorder="1"/>
    <xf numFmtId="0" fontId="0" fillId="0" borderId="0" xfId="0" applyAlignment="1">
      <alignment horizontal="center"/>
    </xf>
  </cellXfs>
  <cellStyles count="2">
    <cellStyle name="Dziesiętny" xfId="1" builtinId="3"/>
    <cellStyle name="Normalny" xfId="0" builtinId="0"/>
  </cellStyles>
  <dxfs count="5">
    <dxf>
      <numFmt numFmtId="165" formatCode="0.00000"/>
    </dxf>
    <dxf>
      <numFmt numFmtId="165" formatCode="0.00000"/>
    </dxf>
    <dxf>
      <numFmt numFmtId="167" formatCode="yyyy/mm/dd\ h: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0000_ ;\-#,##0.00000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0000_ ;\-#,##0.000000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4" Type="http://schemas.openxmlformats.org/officeDocument/2006/relationships/worksheet" Target="worksheets/sheet4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/Relationships>
</file>

<file path=xl/tables/table1.xml><?xml version="1.0" encoding="utf-8"?>
<table xmlns="http://schemas.openxmlformats.org/spreadsheetml/2006/main" id="2" name="Tabela2" displayName="Tabela2" ref="A1:C3" totalsRowShown="0">
  <tableColumns count="3">
    <tableColumn id="1" name="Nazwa"/>
    <tableColumn id="2" name="Szerokość" dataDxfId="4" dataCellStyle="Dziesiętny"/>
    <tableColumn id="3" name="Długość" dataDxfId="3" dataCellStyle="Dziesiętny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rasa" displayName="Trasa" ref="A1:E101" totalsRowShown="0">
  <autoFilter ref="A1:E101"/>
  <tableColumns count="5">
    <tableColumn id="1" name="Krok"/>
    <tableColumn id="2" name="Data" dataDxfId="2">
      <calculatedColumnFormula>B1+$H$5</calculatedColumnFormula>
    </tableColumn>
    <tableColumn id="3" name="Szerokość" dataDxfId="1">
      <calculatedColumnFormula>C1+$I$5</calculatedColumnFormula>
    </tableColumn>
    <tableColumn id="4" name="Długość" dataDxfId="0">
      <calculatedColumnFormula>D1+$J$5</calculatedColumnFormula>
    </tableColumn>
    <tableColumn id="5" name="Wartość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/>
  </sheetViews>
  <sheetFormatPr defaultRowHeight="14.4" x14ac:dyDescent="0.3"/>
  <cols>
    <col min="1" max="1" width="12.77734375" customWidth="1"/>
    <col min="2" max="2" width="14.5546875" bestFit="1" customWidth="1"/>
    <col min="3" max="3" width="14.5546875" customWidth="1"/>
  </cols>
  <sheetData>
    <row r="1" spans="1:3" x14ac:dyDescent="0.3">
      <c r="A1" t="s">
        <v>60</v>
      </c>
      <c r="B1" s="6" t="s">
        <v>56</v>
      </c>
      <c r="C1" s="6" t="s">
        <v>57</v>
      </c>
    </row>
    <row r="2" spans="1:3" x14ac:dyDescent="0.3">
      <c r="A2" t="s">
        <v>61</v>
      </c>
      <c r="B2" s="7">
        <v>54.416635999999997</v>
      </c>
      <c r="C2" s="7">
        <v>18.658608000000001</v>
      </c>
    </row>
    <row r="3" spans="1:3" x14ac:dyDescent="0.3">
      <c r="A3" t="s">
        <v>62</v>
      </c>
      <c r="B3" s="7">
        <v>54.600163000000002</v>
      </c>
      <c r="C3" s="7">
        <v>18.801171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/>
  </sheetViews>
  <sheetFormatPr defaultRowHeight="14.4" x14ac:dyDescent="0.3"/>
  <cols>
    <col min="1" max="1" width="23.88671875" customWidth="1"/>
    <col min="2" max="2" width="20.88671875" customWidth="1"/>
    <col min="3" max="3" width="32.88671875" style="1" bestFit="1" customWidth="1"/>
    <col min="4" max="4" width="19.33203125" customWidth="1"/>
  </cols>
  <sheetData>
    <row r="1" spans="1:3" x14ac:dyDescent="0.3">
      <c r="A1" t="s">
        <v>0</v>
      </c>
      <c r="B1" t="s">
        <v>1</v>
      </c>
    </row>
    <row r="2" spans="1:3" x14ac:dyDescent="0.3">
      <c r="A2" t="s">
        <v>3</v>
      </c>
      <c r="B2">
        <f>FIND("°",B1)</f>
        <v>3</v>
      </c>
      <c r="C2" s="2" t="s">
        <v>2</v>
      </c>
    </row>
    <row r="3" spans="1:3" x14ac:dyDescent="0.3">
      <c r="A3" s="3" t="s">
        <v>9</v>
      </c>
      <c r="B3" s="3">
        <f>LEFT(B1,B2-1)+0</f>
        <v>50</v>
      </c>
      <c r="C3" s="2" t="s">
        <v>26</v>
      </c>
    </row>
    <row r="4" spans="1:3" x14ac:dyDescent="0.3">
      <c r="A4" t="s">
        <v>4</v>
      </c>
      <c r="B4">
        <f>FIND("′",B1)</f>
        <v>6</v>
      </c>
      <c r="C4" s="2" t="s">
        <v>27</v>
      </c>
    </row>
    <row r="5" spans="1:3" x14ac:dyDescent="0.3">
      <c r="A5" t="s">
        <v>5</v>
      </c>
      <c r="B5">
        <f>FIND("″",B1)</f>
        <v>9</v>
      </c>
      <c r="C5" s="2" t="s">
        <v>28</v>
      </c>
    </row>
    <row r="6" spans="1:3" x14ac:dyDescent="0.3">
      <c r="A6" t="s">
        <v>6</v>
      </c>
      <c r="B6">
        <f>B2+1</f>
        <v>4</v>
      </c>
      <c r="C6" s="2" t="s">
        <v>29</v>
      </c>
    </row>
    <row r="7" spans="1:3" x14ac:dyDescent="0.3">
      <c r="A7" t="s">
        <v>7</v>
      </c>
      <c r="B7">
        <f>B4-1</f>
        <v>5</v>
      </c>
      <c r="C7" s="2" t="s">
        <v>30</v>
      </c>
    </row>
    <row r="8" spans="1:3" x14ac:dyDescent="0.3">
      <c r="A8" t="s">
        <v>8</v>
      </c>
      <c r="B8">
        <f>B7-B6+1</f>
        <v>2</v>
      </c>
      <c r="C8" s="2" t="s">
        <v>31</v>
      </c>
    </row>
    <row r="9" spans="1:3" x14ac:dyDescent="0.3">
      <c r="A9" s="3" t="s">
        <v>10</v>
      </c>
      <c r="B9" s="3">
        <f>MID(B1,B6,B8)+0</f>
        <v>17</v>
      </c>
      <c r="C9" s="2" t="s">
        <v>32</v>
      </c>
    </row>
    <row r="10" spans="1:3" x14ac:dyDescent="0.3">
      <c r="A10" t="s">
        <v>11</v>
      </c>
      <c r="B10">
        <f>B4+1</f>
        <v>7</v>
      </c>
      <c r="C10" s="2" t="s">
        <v>33</v>
      </c>
    </row>
    <row r="11" spans="1:3" x14ac:dyDescent="0.3">
      <c r="A11" t="s">
        <v>12</v>
      </c>
      <c r="B11">
        <f>B5-1</f>
        <v>8</v>
      </c>
      <c r="C11" s="2" t="s">
        <v>34</v>
      </c>
    </row>
    <row r="12" spans="1:3" x14ac:dyDescent="0.3">
      <c r="A12" t="s">
        <v>13</v>
      </c>
      <c r="B12">
        <f>B11-B10+1</f>
        <v>2</v>
      </c>
      <c r="C12" s="2" t="s">
        <v>35</v>
      </c>
    </row>
    <row r="13" spans="1:3" x14ac:dyDescent="0.3">
      <c r="A13" s="3" t="s">
        <v>14</v>
      </c>
      <c r="B13" s="3">
        <f>MID(B1,B10,B12)+0</f>
        <v>32</v>
      </c>
      <c r="C13" s="2" t="s">
        <v>36</v>
      </c>
    </row>
    <row r="14" spans="1:3" x14ac:dyDescent="0.3">
      <c r="A14" s="4" t="s">
        <v>16</v>
      </c>
      <c r="B14" s="4" t="str">
        <f>MID(B1,B5+1,1)</f>
        <v>N</v>
      </c>
      <c r="C14" s="2" t="s">
        <v>37</v>
      </c>
    </row>
    <row r="15" spans="1:3" x14ac:dyDescent="0.3">
      <c r="A15" t="s">
        <v>15</v>
      </c>
      <c r="B15">
        <f>IF(LOWER(B14)="s",-1,1)</f>
        <v>1</v>
      </c>
      <c r="C15" s="2" t="s">
        <v>38</v>
      </c>
    </row>
    <row r="16" spans="1:3" x14ac:dyDescent="0.3">
      <c r="A16" s="3" t="s">
        <v>17</v>
      </c>
      <c r="B16" s="3">
        <f>(B3+B9/60+B13/3600)*B15</f>
        <v>50.292222222222222</v>
      </c>
      <c r="C16" s="2" t="s">
        <v>39</v>
      </c>
    </row>
    <row r="17" spans="1:4" x14ac:dyDescent="0.3">
      <c r="A17" t="s">
        <v>18</v>
      </c>
      <c r="B17">
        <f>FIND("°",B1,B2+1)</f>
        <v>14</v>
      </c>
      <c r="C17" s="2" t="s">
        <v>40</v>
      </c>
    </row>
    <row r="18" spans="1:4" x14ac:dyDescent="0.3">
      <c r="A18" t="s">
        <v>19</v>
      </c>
      <c r="B18">
        <f>B17-B5-2</f>
        <v>3</v>
      </c>
      <c r="C18" s="2" t="s">
        <v>41</v>
      </c>
    </row>
    <row r="19" spans="1:4" x14ac:dyDescent="0.3">
      <c r="A19" s="3" t="s">
        <v>20</v>
      </c>
      <c r="B19" s="3">
        <f>MID(B1,B5+2,B18)+0</f>
        <v>18</v>
      </c>
      <c r="C19" s="2" t="s">
        <v>42</v>
      </c>
    </row>
    <row r="20" spans="1:4" x14ac:dyDescent="0.3">
      <c r="A20" t="s">
        <v>21</v>
      </c>
      <c r="B20">
        <f>FIND("′",B1,B4+1)</f>
        <v>17</v>
      </c>
      <c r="C20" s="2" t="s">
        <v>43</v>
      </c>
    </row>
    <row r="21" spans="1:4" x14ac:dyDescent="0.3">
      <c r="A21" t="s">
        <v>22</v>
      </c>
      <c r="B21">
        <f>FIND("″",B1,B5+1)</f>
        <v>20</v>
      </c>
      <c r="C21" s="2" t="s">
        <v>44</v>
      </c>
    </row>
    <row r="22" spans="1:4" x14ac:dyDescent="0.3">
      <c r="A22" t="s">
        <v>6</v>
      </c>
      <c r="B22">
        <f>B17+1</f>
        <v>15</v>
      </c>
      <c r="C22" s="2" t="s">
        <v>45</v>
      </c>
    </row>
    <row r="23" spans="1:4" x14ac:dyDescent="0.3">
      <c r="A23" t="s">
        <v>7</v>
      </c>
      <c r="B23">
        <f>B20-1</f>
        <v>16</v>
      </c>
      <c r="C23" s="2" t="s">
        <v>46</v>
      </c>
    </row>
    <row r="24" spans="1:4" x14ac:dyDescent="0.3">
      <c r="A24" t="s">
        <v>8</v>
      </c>
      <c r="B24">
        <f>B23-B22+1</f>
        <v>2</v>
      </c>
      <c r="C24" s="2" t="s">
        <v>47</v>
      </c>
    </row>
    <row r="25" spans="1:4" x14ac:dyDescent="0.3">
      <c r="A25" s="3" t="s">
        <v>23</v>
      </c>
      <c r="B25" s="3">
        <f>MID(B1,B22,B24)+0</f>
        <v>40</v>
      </c>
      <c r="C25" s="2" t="s">
        <v>48</v>
      </c>
    </row>
    <row r="26" spans="1:4" x14ac:dyDescent="0.3">
      <c r="A26" t="s">
        <v>11</v>
      </c>
      <c r="B26">
        <f>B20+1</f>
        <v>18</v>
      </c>
      <c r="C26" s="2" t="s">
        <v>49</v>
      </c>
    </row>
    <row r="27" spans="1:4" x14ac:dyDescent="0.3">
      <c r="A27" t="s">
        <v>12</v>
      </c>
      <c r="B27">
        <f>B21-1</f>
        <v>19</v>
      </c>
      <c r="C27" s="2" t="s">
        <v>50</v>
      </c>
    </row>
    <row r="28" spans="1:4" x14ac:dyDescent="0.3">
      <c r="A28" t="s">
        <v>13</v>
      </c>
      <c r="B28">
        <f>B27-B26+1</f>
        <v>2</v>
      </c>
      <c r="C28" s="2" t="s">
        <v>51</v>
      </c>
    </row>
    <row r="29" spans="1:4" x14ac:dyDescent="0.3">
      <c r="A29" s="3" t="s">
        <v>24</v>
      </c>
      <c r="B29" s="3">
        <f>MID(B1,B26,B28)+0</f>
        <v>3</v>
      </c>
      <c r="C29" s="2" t="s">
        <v>52</v>
      </c>
    </row>
    <row r="30" spans="1:4" x14ac:dyDescent="0.3">
      <c r="A30" s="4" t="s">
        <v>16</v>
      </c>
      <c r="B30" s="4" t="str">
        <f>MID(B1,B21+1,1)</f>
        <v>E</v>
      </c>
      <c r="C30" s="2" t="s">
        <v>53</v>
      </c>
    </row>
    <row r="31" spans="1:4" x14ac:dyDescent="0.3">
      <c r="A31" t="s">
        <v>15</v>
      </c>
      <c r="B31">
        <f>IF(LOWER(B30)="w",-1,1)</f>
        <v>1</v>
      </c>
      <c r="C31" s="2" t="s">
        <v>54</v>
      </c>
    </row>
    <row r="32" spans="1:4" x14ac:dyDescent="0.3">
      <c r="A32" s="3" t="s">
        <v>25</v>
      </c>
      <c r="B32" s="3">
        <f>(B19+B25/60+B29/3600)*B31</f>
        <v>18.6675</v>
      </c>
      <c r="C32" s="2" t="s">
        <v>55</v>
      </c>
      <c r="D32">
        <f>(MID(B1,FIND("″",B1)+2,FIND("°",B1,FIND("°",B1)+1)-FIND("″",B1)-2)+MID(B1,FIND("°",B1,FIND("°",B1)+1)+1,FIND("′",B1,FIND("′",B1)+1)-FIND("°",B1,FIND("°",B1)+1)-1)/60+MID(B1,FIND("′",B1,FIND("′",B1)+1)+1,FIND("″",B1,FIND("″",B1)+1)-FIND("′",B1,FIND("′",B1)+1)-1)/3600)*IF(LOWER(MID(B1,FIND("″",B1,FIND("″",B1)+1)+1,1))="w",-1,1)</f>
        <v>18.6675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/>
  </sheetViews>
  <sheetFormatPr defaultRowHeight="14.4" x14ac:dyDescent="0.3"/>
  <cols>
    <col min="1" max="1" width="19.77734375" bestFit="1" customWidth="1"/>
    <col min="2" max="3" width="34" customWidth="1"/>
  </cols>
  <sheetData>
    <row r="1" spans="1:3" x14ac:dyDescent="0.3">
      <c r="A1" t="s">
        <v>0</v>
      </c>
      <c r="B1" t="s">
        <v>56</v>
      </c>
      <c r="C1" t="s">
        <v>57</v>
      </c>
    </row>
    <row r="2" spans="1:3" x14ac:dyDescent="0.3">
      <c r="A2" t="s">
        <v>1</v>
      </c>
      <c r="B2" s="3">
        <f>(LEFT(A2,FIND("°",A2)-1)+MID(A2,FIND("°",A2)+1,FIND("′",A2)-FIND("°",A2)-1)/60+MID(A2,FIND("′",A2)+1,FIND("″",A2)-FIND("′",A2)-1)/3600)*IF(LOWER(MID(A2,FIND("″",A2)+1,1))="s",-1,1)</f>
        <v>50.292222222222222</v>
      </c>
      <c r="C2" s="3">
        <f>(MID(A2,FIND("″",A2)+2,FIND("°",A2,FIND("°",A2)+1)-FIND("″",A2)-2)+MID(A2,FIND("°",A2,FIND("°",A2)+1)+1,FIND("′",A2,FIND("′",A2)+1)-FIND("°",A2,FIND("°",A2)+1)-1)/60+MID(A2,FIND("′",A2,FIND("′",A2)+1)+1,FIND("″",A2,FIND("″",A2)+1)-FIND("′",A2,FIND("′",A2)+1)-1)/3600)*IF(LOWER(MID(A2,FIND("″",A2,FIND("″",A2)+1)+1,1))="w",-1,1)</f>
        <v>18.6675</v>
      </c>
    </row>
    <row r="3" spans="1:3" ht="193.2" x14ac:dyDescent="0.3">
      <c r="B3" s="5" t="s">
        <v>58</v>
      </c>
      <c r="C3" s="5" t="s">
        <v>59</v>
      </c>
    </row>
    <row r="4" spans="1:3" x14ac:dyDescent="0.3">
      <c r="B4" s="3"/>
      <c r="C4" s="3"/>
    </row>
    <row r="5" spans="1:3" x14ac:dyDescent="0.3">
      <c r="B5" s="3"/>
      <c r="C5" s="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workbookViewId="0"/>
  </sheetViews>
  <sheetFormatPr defaultRowHeight="14.4" x14ac:dyDescent="0.3"/>
  <cols>
    <col min="2" max="2" width="17.6640625" customWidth="1"/>
    <col min="3" max="3" width="10.88671875" style="8" customWidth="1"/>
    <col min="4" max="4" width="10.44140625" style="8" bestFit="1" customWidth="1"/>
    <col min="5" max="5" width="9.6640625" customWidth="1"/>
    <col min="7" max="7" width="16.5546875" style="11" customWidth="1"/>
    <col min="8" max="8" width="16.5546875" customWidth="1"/>
    <col min="9" max="9" width="14" customWidth="1"/>
    <col min="10" max="10" width="15.21875" customWidth="1"/>
  </cols>
  <sheetData>
    <row r="1" spans="1:10" x14ac:dyDescent="0.3">
      <c r="A1" t="s">
        <v>66</v>
      </c>
      <c r="B1" t="s">
        <v>67</v>
      </c>
      <c r="C1" s="8" t="s">
        <v>56</v>
      </c>
      <c r="D1" s="8" t="s">
        <v>57</v>
      </c>
      <c r="E1" t="s">
        <v>68</v>
      </c>
      <c r="G1" s="11" t="s">
        <v>60</v>
      </c>
      <c r="H1" s="12" t="s">
        <v>65</v>
      </c>
      <c r="I1" s="12" t="s">
        <v>56</v>
      </c>
      <c r="J1" s="12" t="s">
        <v>57</v>
      </c>
    </row>
    <row r="2" spans="1:10" x14ac:dyDescent="0.3">
      <c r="A2">
        <v>1</v>
      </c>
      <c r="B2" s="10">
        <f>H2</f>
        <v>41852.5</v>
      </c>
      <c r="C2" s="8">
        <f>I2</f>
        <v>54.416635999999997</v>
      </c>
      <c r="D2" s="8">
        <f>J2</f>
        <v>18.658608000000001</v>
      </c>
      <c r="E2">
        <v>10</v>
      </c>
      <c r="G2" s="11" t="s">
        <v>61</v>
      </c>
      <c r="H2" s="10">
        <v>41852.5</v>
      </c>
      <c r="I2" s="9">
        <v>54.416635999999997</v>
      </c>
      <c r="J2" s="9">
        <v>18.658608000000001</v>
      </c>
    </row>
    <row r="3" spans="1:10" x14ac:dyDescent="0.3">
      <c r="A3">
        <v>2</v>
      </c>
      <c r="B3" s="10">
        <f>B2+$H$5</f>
        <v>41852.500833333332</v>
      </c>
      <c r="C3" s="8">
        <f>C2+$I$5</f>
        <v>54.418471269999998</v>
      </c>
      <c r="D3" s="8">
        <f>D2+$J$5</f>
        <v>18.660033630000001</v>
      </c>
      <c r="E3">
        <v>10</v>
      </c>
      <c r="G3" s="11" t="s">
        <v>62</v>
      </c>
      <c r="H3" s="10">
        <v>41852.583333333336</v>
      </c>
      <c r="I3" s="9">
        <v>54.600163000000002</v>
      </c>
      <c r="J3" s="9">
        <v>18.801171</v>
      </c>
    </row>
    <row r="4" spans="1:10" x14ac:dyDescent="0.3">
      <c r="A4">
        <v>3</v>
      </c>
      <c r="B4" s="10">
        <f t="shared" ref="B4:B67" si="0">B3+$H$5</f>
        <v>41852.501666666663</v>
      </c>
      <c r="C4" s="8">
        <f t="shared" ref="C4:C67" si="1">C3+$I$5</f>
        <v>54.420306539999999</v>
      </c>
      <c r="D4" s="8">
        <f t="shared" ref="D4:D67" si="2">D3+$J$5</f>
        <v>18.661459260000001</v>
      </c>
      <c r="E4">
        <v>10</v>
      </c>
      <c r="G4" s="11" t="s">
        <v>63</v>
      </c>
      <c r="H4">
        <v>100</v>
      </c>
      <c r="I4">
        <v>100</v>
      </c>
      <c r="J4">
        <v>100</v>
      </c>
    </row>
    <row r="5" spans="1:10" x14ac:dyDescent="0.3">
      <c r="A5">
        <v>4</v>
      </c>
      <c r="B5" s="10">
        <f t="shared" si="0"/>
        <v>41852.502499999995</v>
      </c>
      <c r="C5" s="8">
        <f t="shared" si="1"/>
        <v>54.422141809999999</v>
      </c>
      <c r="D5" s="8">
        <f t="shared" si="2"/>
        <v>18.662884890000001</v>
      </c>
      <c r="E5">
        <v>10</v>
      </c>
      <c r="G5" s="11" t="s">
        <v>64</v>
      </c>
      <c r="H5" s="9">
        <f>(H3-H2)/H4</f>
        <v>8.3333333335758656E-4</v>
      </c>
      <c r="I5" s="9">
        <f>(I3-I2)/I4</f>
        <v>1.8352700000000511E-3</v>
      </c>
      <c r="J5" s="9">
        <f>(J3-J2)/J4</f>
        <v>1.4256299999999911E-3</v>
      </c>
    </row>
    <row r="6" spans="1:10" x14ac:dyDescent="0.3">
      <c r="A6">
        <v>5</v>
      </c>
      <c r="B6" s="10">
        <f t="shared" si="0"/>
        <v>41852.503333333327</v>
      </c>
      <c r="C6" s="8">
        <f t="shared" si="1"/>
        <v>54.42397708</v>
      </c>
      <c r="D6" s="8">
        <f t="shared" si="2"/>
        <v>18.664310520000001</v>
      </c>
      <c r="E6">
        <v>10</v>
      </c>
    </row>
    <row r="7" spans="1:10" x14ac:dyDescent="0.3">
      <c r="A7">
        <v>6</v>
      </c>
      <c r="B7" s="10">
        <f t="shared" si="0"/>
        <v>41852.504166666658</v>
      </c>
      <c r="C7" s="8">
        <f t="shared" si="1"/>
        <v>54.425812350000001</v>
      </c>
      <c r="D7" s="8">
        <f t="shared" si="2"/>
        <v>18.665736150000001</v>
      </c>
      <c r="E7">
        <v>10</v>
      </c>
    </row>
    <row r="8" spans="1:10" x14ac:dyDescent="0.3">
      <c r="A8">
        <v>7</v>
      </c>
      <c r="B8" s="10">
        <f t="shared" si="0"/>
        <v>41852.50499999999</v>
      </c>
      <c r="C8" s="8">
        <f t="shared" si="1"/>
        <v>54.427647620000002</v>
      </c>
      <c r="D8" s="8">
        <f t="shared" si="2"/>
        <v>18.667161780000001</v>
      </c>
      <c r="E8">
        <v>10</v>
      </c>
    </row>
    <row r="9" spans="1:10" x14ac:dyDescent="0.3">
      <c r="A9">
        <v>8</v>
      </c>
      <c r="B9" s="10">
        <f t="shared" si="0"/>
        <v>41852.505833333322</v>
      </c>
      <c r="C9" s="8">
        <f t="shared" si="1"/>
        <v>54.429482890000003</v>
      </c>
      <c r="D9" s="8">
        <f t="shared" si="2"/>
        <v>18.668587410000001</v>
      </c>
      <c r="E9">
        <v>10</v>
      </c>
    </row>
    <row r="10" spans="1:10" x14ac:dyDescent="0.3">
      <c r="A10">
        <v>9</v>
      </c>
      <c r="B10" s="10">
        <f t="shared" si="0"/>
        <v>41852.506666666653</v>
      </c>
      <c r="C10" s="8">
        <f t="shared" si="1"/>
        <v>54.431318160000004</v>
      </c>
      <c r="D10" s="8">
        <f t="shared" si="2"/>
        <v>18.670013040000001</v>
      </c>
      <c r="E10">
        <v>10</v>
      </c>
    </row>
    <row r="11" spans="1:10" x14ac:dyDescent="0.3">
      <c r="A11">
        <v>10</v>
      </c>
      <c r="B11" s="10">
        <f t="shared" si="0"/>
        <v>41852.507499999985</v>
      </c>
      <c r="C11" s="8">
        <f t="shared" si="1"/>
        <v>54.433153430000004</v>
      </c>
      <c r="D11" s="8">
        <f t="shared" si="2"/>
        <v>18.671438670000001</v>
      </c>
      <c r="E11">
        <v>10</v>
      </c>
    </row>
    <row r="12" spans="1:10" x14ac:dyDescent="0.3">
      <c r="A12">
        <v>11</v>
      </c>
      <c r="B12" s="10">
        <f t="shared" si="0"/>
        <v>41852.508333333317</v>
      </c>
      <c r="C12" s="8">
        <f t="shared" si="1"/>
        <v>54.434988700000005</v>
      </c>
      <c r="D12" s="8">
        <f t="shared" si="2"/>
        <v>18.672864300000001</v>
      </c>
      <c r="E12">
        <v>10</v>
      </c>
    </row>
    <row r="13" spans="1:10" x14ac:dyDescent="0.3">
      <c r="A13">
        <v>12</v>
      </c>
      <c r="B13" s="10">
        <f t="shared" si="0"/>
        <v>41852.509166666649</v>
      </c>
      <c r="C13" s="8">
        <f t="shared" si="1"/>
        <v>54.436823970000006</v>
      </c>
      <c r="D13" s="8">
        <f t="shared" si="2"/>
        <v>18.67428993</v>
      </c>
      <c r="E13">
        <v>10</v>
      </c>
    </row>
    <row r="14" spans="1:10" x14ac:dyDescent="0.3">
      <c r="A14">
        <v>13</v>
      </c>
      <c r="B14" s="10">
        <f t="shared" si="0"/>
        <v>41852.50999999998</v>
      </c>
      <c r="C14" s="8">
        <f t="shared" si="1"/>
        <v>54.438659240000007</v>
      </c>
      <c r="D14" s="8">
        <f t="shared" si="2"/>
        <v>18.67571556</v>
      </c>
      <c r="E14">
        <v>10</v>
      </c>
    </row>
    <row r="15" spans="1:10" x14ac:dyDescent="0.3">
      <c r="A15">
        <v>14</v>
      </c>
      <c r="B15" s="10">
        <f t="shared" si="0"/>
        <v>41852.510833333312</v>
      </c>
      <c r="C15" s="8">
        <f t="shared" si="1"/>
        <v>54.440494510000008</v>
      </c>
      <c r="D15" s="8">
        <f t="shared" si="2"/>
        <v>18.67714119</v>
      </c>
      <c r="E15">
        <v>10</v>
      </c>
    </row>
    <row r="16" spans="1:10" x14ac:dyDescent="0.3">
      <c r="A16">
        <v>15</v>
      </c>
      <c r="B16" s="10">
        <f t="shared" si="0"/>
        <v>41852.511666666644</v>
      </c>
      <c r="C16" s="8">
        <f t="shared" si="1"/>
        <v>54.442329780000009</v>
      </c>
      <c r="D16" s="8">
        <f t="shared" si="2"/>
        <v>18.67856682</v>
      </c>
      <c r="E16">
        <v>10</v>
      </c>
    </row>
    <row r="17" spans="1:5" x14ac:dyDescent="0.3">
      <c r="A17">
        <v>16</v>
      </c>
      <c r="B17" s="10">
        <f t="shared" si="0"/>
        <v>41852.512499999975</v>
      </c>
      <c r="C17" s="8">
        <f t="shared" si="1"/>
        <v>54.444165050000009</v>
      </c>
      <c r="D17" s="8">
        <f t="shared" si="2"/>
        <v>18.67999245</v>
      </c>
      <c r="E17">
        <v>10</v>
      </c>
    </row>
    <row r="18" spans="1:5" x14ac:dyDescent="0.3">
      <c r="A18">
        <v>17</v>
      </c>
      <c r="B18" s="10">
        <f t="shared" si="0"/>
        <v>41852.513333333307</v>
      </c>
      <c r="C18" s="8">
        <f t="shared" si="1"/>
        <v>54.44600032000001</v>
      </c>
      <c r="D18" s="8">
        <f t="shared" si="2"/>
        <v>18.68141808</v>
      </c>
      <c r="E18">
        <v>10</v>
      </c>
    </row>
    <row r="19" spans="1:5" x14ac:dyDescent="0.3">
      <c r="A19">
        <v>18</v>
      </c>
      <c r="B19" s="10">
        <f t="shared" si="0"/>
        <v>41852.514166666639</v>
      </c>
      <c r="C19" s="8">
        <f t="shared" si="1"/>
        <v>54.447835590000011</v>
      </c>
      <c r="D19" s="8">
        <f t="shared" si="2"/>
        <v>18.68284371</v>
      </c>
      <c r="E19">
        <v>10</v>
      </c>
    </row>
    <row r="20" spans="1:5" x14ac:dyDescent="0.3">
      <c r="A20">
        <v>19</v>
      </c>
      <c r="B20" s="10">
        <f t="shared" si="0"/>
        <v>41852.51499999997</v>
      </c>
      <c r="C20" s="8">
        <f t="shared" si="1"/>
        <v>54.449670860000012</v>
      </c>
      <c r="D20" s="8">
        <f t="shared" si="2"/>
        <v>18.68426934</v>
      </c>
      <c r="E20">
        <v>10</v>
      </c>
    </row>
    <row r="21" spans="1:5" x14ac:dyDescent="0.3">
      <c r="A21">
        <v>20</v>
      </c>
      <c r="B21" s="10">
        <f t="shared" si="0"/>
        <v>41852.515833333302</v>
      </c>
      <c r="C21" s="8">
        <f t="shared" si="1"/>
        <v>54.451506130000013</v>
      </c>
      <c r="D21" s="8">
        <f t="shared" si="2"/>
        <v>18.68569497</v>
      </c>
      <c r="E21">
        <v>10</v>
      </c>
    </row>
    <row r="22" spans="1:5" x14ac:dyDescent="0.3">
      <c r="A22">
        <v>21</v>
      </c>
      <c r="B22" s="10">
        <f t="shared" si="0"/>
        <v>41852.516666666634</v>
      </c>
      <c r="C22" s="8">
        <f t="shared" si="1"/>
        <v>54.453341400000014</v>
      </c>
      <c r="D22" s="8">
        <f t="shared" si="2"/>
        <v>18.6871206</v>
      </c>
      <c r="E22">
        <v>10</v>
      </c>
    </row>
    <row r="23" spans="1:5" x14ac:dyDescent="0.3">
      <c r="A23">
        <v>22</v>
      </c>
      <c r="B23" s="10">
        <f t="shared" si="0"/>
        <v>41852.517499999965</v>
      </c>
      <c r="C23" s="8">
        <f t="shared" si="1"/>
        <v>54.455176670000014</v>
      </c>
      <c r="D23" s="8">
        <f t="shared" si="2"/>
        <v>18.68854623</v>
      </c>
      <c r="E23">
        <v>10</v>
      </c>
    </row>
    <row r="24" spans="1:5" x14ac:dyDescent="0.3">
      <c r="A24">
        <v>23</v>
      </c>
      <c r="B24" s="10">
        <f t="shared" si="0"/>
        <v>41852.518333333297</v>
      </c>
      <c r="C24" s="8">
        <f t="shared" si="1"/>
        <v>54.457011940000015</v>
      </c>
      <c r="D24" s="8">
        <f t="shared" si="2"/>
        <v>18.68997186</v>
      </c>
      <c r="E24">
        <v>10</v>
      </c>
    </row>
    <row r="25" spans="1:5" x14ac:dyDescent="0.3">
      <c r="A25">
        <v>24</v>
      </c>
      <c r="B25" s="10">
        <f t="shared" si="0"/>
        <v>41852.519166666629</v>
      </c>
      <c r="C25" s="8">
        <f t="shared" si="1"/>
        <v>54.458847210000016</v>
      </c>
      <c r="D25" s="8">
        <f t="shared" si="2"/>
        <v>18.69139749</v>
      </c>
      <c r="E25">
        <v>10</v>
      </c>
    </row>
    <row r="26" spans="1:5" x14ac:dyDescent="0.3">
      <c r="A26">
        <v>25</v>
      </c>
      <c r="B26" s="10">
        <f t="shared" si="0"/>
        <v>41852.51999999996</v>
      </c>
      <c r="C26" s="8">
        <f t="shared" si="1"/>
        <v>54.460682480000017</v>
      </c>
      <c r="D26" s="8">
        <f t="shared" si="2"/>
        <v>18.69282312</v>
      </c>
      <c r="E26">
        <v>10</v>
      </c>
    </row>
    <row r="27" spans="1:5" x14ac:dyDescent="0.3">
      <c r="A27">
        <v>26</v>
      </c>
      <c r="B27" s="10">
        <f t="shared" si="0"/>
        <v>41852.520833333292</v>
      </c>
      <c r="C27" s="8">
        <f t="shared" si="1"/>
        <v>54.462517750000018</v>
      </c>
      <c r="D27" s="8">
        <f t="shared" si="2"/>
        <v>18.69424875</v>
      </c>
      <c r="E27">
        <v>10</v>
      </c>
    </row>
    <row r="28" spans="1:5" x14ac:dyDescent="0.3">
      <c r="A28">
        <v>27</v>
      </c>
      <c r="B28" s="10">
        <f t="shared" si="0"/>
        <v>41852.521666666624</v>
      </c>
      <c r="C28" s="8">
        <f t="shared" si="1"/>
        <v>54.464353020000019</v>
      </c>
      <c r="D28" s="8">
        <f t="shared" si="2"/>
        <v>18.69567438</v>
      </c>
      <c r="E28">
        <v>10</v>
      </c>
    </row>
    <row r="29" spans="1:5" x14ac:dyDescent="0.3">
      <c r="A29">
        <v>28</v>
      </c>
      <c r="B29" s="10">
        <f t="shared" si="0"/>
        <v>41852.522499999955</v>
      </c>
      <c r="C29" s="8">
        <f t="shared" si="1"/>
        <v>54.466188290000019</v>
      </c>
      <c r="D29" s="8">
        <f t="shared" si="2"/>
        <v>18.69710001</v>
      </c>
      <c r="E29">
        <v>10</v>
      </c>
    </row>
    <row r="30" spans="1:5" x14ac:dyDescent="0.3">
      <c r="A30">
        <v>29</v>
      </c>
      <c r="B30" s="10">
        <f t="shared" si="0"/>
        <v>41852.523333333287</v>
      </c>
      <c r="C30" s="8">
        <f t="shared" si="1"/>
        <v>54.46802356000002</v>
      </c>
      <c r="D30" s="8">
        <f t="shared" si="2"/>
        <v>18.69852564</v>
      </c>
      <c r="E30">
        <v>10</v>
      </c>
    </row>
    <row r="31" spans="1:5" x14ac:dyDescent="0.3">
      <c r="A31">
        <v>30</v>
      </c>
      <c r="B31" s="10">
        <f t="shared" si="0"/>
        <v>41852.524166666619</v>
      </c>
      <c r="C31" s="8">
        <f t="shared" si="1"/>
        <v>54.469858830000021</v>
      </c>
      <c r="D31" s="8">
        <f t="shared" si="2"/>
        <v>18.69995127</v>
      </c>
      <c r="E31">
        <v>10</v>
      </c>
    </row>
    <row r="32" spans="1:5" x14ac:dyDescent="0.3">
      <c r="A32">
        <v>31</v>
      </c>
      <c r="B32" s="10">
        <f t="shared" si="0"/>
        <v>41852.524999999951</v>
      </c>
      <c r="C32" s="8">
        <f t="shared" si="1"/>
        <v>54.471694100000022</v>
      </c>
      <c r="D32" s="8">
        <f t="shared" si="2"/>
        <v>18.7013769</v>
      </c>
      <c r="E32">
        <v>10</v>
      </c>
    </row>
    <row r="33" spans="1:5" x14ac:dyDescent="0.3">
      <c r="A33">
        <v>32</v>
      </c>
      <c r="B33" s="10">
        <f t="shared" si="0"/>
        <v>41852.525833333282</v>
      </c>
      <c r="C33" s="8">
        <f t="shared" si="1"/>
        <v>54.473529370000023</v>
      </c>
      <c r="D33" s="8">
        <f t="shared" si="2"/>
        <v>18.70280253</v>
      </c>
      <c r="E33">
        <v>10</v>
      </c>
    </row>
    <row r="34" spans="1:5" x14ac:dyDescent="0.3">
      <c r="A34">
        <v>33</v>
      </c>
      <c r="B34" s="10">
        <f t="shared" si="0"/>
        <v>41852.526666666614</v>
      </c>
      <c r="C34" s="8">
        <f t="shared" si="1"/>
        <v>54.475364640000024</v>
      </c>
      <c r="D34" s="8">
        <f t="shared" si="2"/>
        <v>18.70422816</v>
      </c>
      <c r="E34">
        <v>10</v>
      </c>
    </row>
    <row r="35" spans="1:5" x14ac:dyDescent="0.3">
      <c r="A35">
        <v>34</v>
      </c>
      <c r="B35" s="10">
        <f t="shared" si="0"/>
        <v>41852.527499999946</v>
      </c>
      <c r="C35" s="8">
        <f t="shared" si="1"/>
        <v>54.477199910000024</v>
      </c>
      <c r="D35" s="8">
        <f t="shared" si="2"/>
        <v>18.70565379</v>
      </c>
      <c r="E35">
        <v>10</v>
      </c>
    </row>
    <row r="36" spans="1:5" x14ac:dyDescent="0.3">
      <c r="A36">
        <v>35</v>
      </c>
      <c r="B36" s="10">
        <f t="shared" si="0"/>
        <v>41852.528333333277</v>
      </c>
      <c r="C36" s="8">
        <f t="shared" si="1"/>
        <v>54.479035180000025</v>
      </c>
      <c r="D36" s="8">
        <f t="shared" si="2"/>
        <v>18.707079419999999</v>
      </c>
      <c r="E36">
        <v>10</v>
      </c>
    </row>
    <row r="37" spans="1:5" x14ac:dyDescent="0.3">
      <c r="A37">
        <v>36</v>
      </c>
      <c r="B37" s="10">
        <f t="shared" si="0"/>
        <v>41852.529166666609</v>
      </c>
      <c r="C37" s="8">
        <f t="shared" si="1"/>
        <v>54.480870450000026</v>
      </c>
      <c r="D37" s="8">
        <f t="shared" si="2"/>
        <v>18.708505049999999</v>
      </c>
      <c r="E37">
        <v>10</v>
      </c>
    </row>
    <row r="38" spans="1:5" x14ac:dyDescent="0.3">
      <c r="A38">
        <v>37</v>
      </c>
      <c r="B38" s="10">
        <f t="shared" si="0"/>
        <v>41852.529999999941</v>
      </c>
      <c r="C38" s="8">
        <f t="shared" si="1"/>
        <v>54.482705720000027</v>
      </c>
      <c r="D38" s="8">
        <f t="shared" si="2"/>
        <v>18.709930679999999</v>
      </c>
      <c r="E38">
        <v>10</v>
      </c>
    </row>
    <row r="39" spans="1:5" x14ac:dyDescent="0.3">
      <c r="A39">
        <v>38</v>
      </c>
      <c r="B39" s="10">
        <f t="shared" si="0"/>
        <v>41852.530833333272</v>
      </c>
      <c r="C39" s="8">
        <f t="shared" si="1"/>
        <v>54.484540990000028</v>
      </c>
      <c r="D39" s="8">
        <f t="shared" si="2"/>
        <v>18.711356309999999</v>
      </c>
      <c r="E39">
        <v>10</v>
      </c>
    </row>
    <row r="40" spans="1:5" x14ac:dyDescent="0.3">
      <c r="A40">
        <v>39</v>
      </c>
      <c r="B40" s="10">
        <f t="shared" si="0"/>
        <v>41852.531666666604</v>
      </c>
      <c r="C40" s="8">
        <f t="shared" si="1"/>
        <v>54.486376260000029</v>
      </c>
      <c r="D40" s="8">
        <f t="shared" si="2"/>
        <v>18.712781939999999</v>
      </c>
      <c r="E40">
        <v>10</v>
      </c>
    </row>
    <row r="41" spans="1:5" x14ac:dyDescent="0.3">
      <c r="A41">
        <v>40</v>
      </c>
      <c r="B41" s="10">
        <f t="shared" si="0"/>
        <v>41852.532499999936</v>
      </c>
      <c r="C41" s="8">
        <f t="shared" si="1"/>
        <v>54.488211530000029</v>
      </c>
      <c r="D41" s="8">
        <f t="shared" si="2"/>
        <v>18.714207569999999</v>
      </c>
      <c r="E41">
        <v>10</v>
      </c>
    </row>
    <row r="42" spans="1:5" x14ac:dyDescent="0.3">
      <c r="A42">
        <v>41</v>
      </c>
      <c r="B42" s="10">
        <f t="shared" si="0"/>
        <v>41852.533333333267</v>
      </c>
      <c r="C42" s="8">
        <f t="shared" si="1"/>
        <v>54.49004680000003</v>
      </c>
      <c r="D42" s="8">
        <f t="shared" si="2"/>
        <v>18.715633199999999</v>
      </c>
      <c r="E42">
        <v>10</v>
      </c>
    </row>
    <row r="43" spans="1:5" x14ac:dyDescent="0.3">
      <c r="A43">
        <v>42</v>
      </c>
      <c r="B43" s="10">
        <f t="shared" si="0"/>
        <v>41852.534166666599</v>
      </c>
      <c r="C43" s="8">
        <f t="shared" si="1"/>
        <v>54.491882070000031</v>
      </c>
      <c r="D43" s="8">
        <f t="shared" si="2"/>
        <v>18.717058829999999</v>
      </c>
      <c r="E43">
        <v>10</v>
      </c>
    </row>
    <row r="44" spans="1:5" x14ac:dyDescent="0.3">
      <c r="A44">
        <v>43</v>
      </c>
      <c r="B44" s="10">
        <f t="shared" si="0"/>
        <v>41852.534999999931</v>
      </c>
      <c r="C44" s="8">
        <f t="shared" si="1"/>
        <v>54.493717340000032</v>
      </c>
      <c r="D44" s="8">
        <f t="shared" si="2"/>
        <v>18.718484459999999</v>
      </c>
      <c r="E44">
        <v>10</v>
      </c>
    </row>
    <row r="45" spans="1:5" x14ac:dyDescent="0.3">
      <c r="A45">
        <v>44</v>
      </c>
      <c r="B45" s="10">
        <f t="shared" si="0"/>
        <v>41852.535833333262</v>
      </c>
      <c r="C45" s="8">
        <f t="shared" si="1"/>
        <v>54.495552610000033</v>
      </c>
      <c r="D45" s="8">
        <f t="shared" si="2"/>
        <v>18.719910089999999</v>
      </c>
      <c r="E45">
        <v>10</v>
      </c>
    </row>
    <row r="46" spans="1:5" x14ac:dyDescent="0.3">
      <c r="A46">
        <v>45</v>
      </c>
      <c r="B46" s="10">
        <f t="shared" si="0"/>
        <v>41852.536666666594</v>
      </c>
      <c r="C46" s="8">
        <f t="shared" si="1"/>
        <v>54.497387880000034</v>
      </c>
      <c r="D46" s="8">
        <f t="shared" si="2"/>
        <v>18.721335719999999</v>
      </c>
      <c r="E46">
        <v>10</v>
      </c>
    </row>
    <row r="47" spans="1:5" x14ac:dyDescent="0.3">
      <c r="A47">
        <v>46</v>
      </c>
      <c r="B47" s="10">
        <f t="shared" si="0"/>
        <v>41852.537499999926</v>
      </c>
      <c r="C47" s="8">
        <f t="shared" si="1"/>
        <v>54.499223150000034</v>
      </c>
      <c r="D47" s="8">
        <f t="shared" si="2"/>
        <v>18.722761349999999</v>
      </c>
      <c r="E47">
        <v>10</v>
      </c>
    </row>
    <row r="48" spans="1:5" x14ac:dyDescent="0.3">
      <c r="A48">
        <v>47</v>
      </c>
      <c r="B48" s="10">
        <f t="shared" si="0"/>
        <v>41852.538333333257</v>
      </c>
      <c r="C48" s="8">
        <f t="shared" si="1"/>
        <v>54.501058420000035</v>
      </c>
      <c r="D48" s="8">
        <f t="shared" si="2"/>
        <v>18.724186979999999</v>
      </c>
      <c r="E48">
        <v>10</v>
      </c>
    </row>
    <row r="49" spans="1:5" x14ac:dyDescent="0.3">
      <c r="A49">
        <v>48</v>
      </c>
      <c r="B49" s="10">
        <f t="shared" si="0"/>
        <v>41852.539166666589</v>
      </c>
      <c r="C49" s="8">
        <f t="shared" si="1"/>
        <v>54.502893690000036</v>
      </c>
      <c r="D49" s="8">
        <f t="shared" si="2"/>
        <v>18.725612609999999</v>
      </c>
      <c r="E49">
        <v>10</v>
      </c>
    </row>
    <row r="50" spans="1:5" x14ac:dyDescent="0.3">
      <c r="A50">
        <v>49</v>
      </c>
      <c r="B50" s="10">
        <f t="shared" si="0"/>
        <v>41852.539999999921</v>
      </c>
      <c r="C50" s="8">
        <f t="shared" si="1"/>
        <v>54.504728960000037</v>
      </c>
      <c r="D50" s="8">
        <f t="shared" si="2"/>
        <v>18.727038239999999</v>
      </c>
      <c r="E50">
        <v>10</v>
      </c>
    </row>
    <row r="51" spans="1:5" x14ac:dyDescent="0.3">
      <c r="A51">
        <v>50</v>
      </c>
      <c r="B51" s="10">
        <f t="shared" si="0"/>
        <v>41852.540833333253</v>
      </c>
      <c r="C51" s="8">
        <f t="shared" si="1"/>
        <v>54.506564230000038</v>
      </c>
      <c r="D51" s="8">
        <f t="shared" si="2"/>
        <v>18.728463869999999</v>
      </c>
      <c r="E51">
        <v>10</v>
      </c>
    </row>
    <row r="52" spans="1:5" x14ac:dyDescent="0.3">
      <c r="A52">
        <v>51</v>
      </c>
      <c r="B52" s="10">
        <f t="shared" si="0"/>
        <v>41852.541666666584</v>
      </c>
      <c r="C52" s="8">
        <f t="shared" si="1"/>
        <v>54.508399500000039</v>
      </c>
      <c r="D52" s="8">
        <f t="shared" si="2"/>
        <v>18.729889499999999</v>
      </c>
      <c r="E52">
        <v>10</v>
      </c>
    </row>
    <row r="53" spans="1:5" x14ac:dyDescent="0.3">
      <c r="A53">
        <v>52</v>
      </c>
      <c r="B53" s="10">
        <f t="shared" si="0"/>
        <v>41852.542499999916</v>
      </c>
      <c r="C53" s="8">
        <f t="shared" si="1"/>
        <v>54.510234770000039</v>
      </c>
      <c r="D53" s="8">
        <f t="shared" si="2"/>
        <v>18.731315129999999</v>
      </c>
      <c r="E53">
        <v>10</v>
      </c>
    </row>
    <row r="54" spans="1:5" x14ac:dyDescent="0.3">
      <c r="A54">
        <v>53</v>
      </c>
      <c r="B54" s="10">
        <f t="shared" si="0"/>
        <v>41852.543333333248</v>
      </c>
      <c r="C54" s="8">
        <f t="shared" si="1"/>
        <v>54.51207004000004</v>
      </c>
      <c r="D54" s="8">
        <f t="shared" si="2"/>
        <v>18.732740759999999</v>
      </c>
      <c r="E54">
        <v>10</v>
      </c>
    </row>
    <row r="55" spans="1:5" x14ac:dyDescent="0.3">
      <c r="A55">
        <v>54</v>
      </c>
      <c r="B55" s="10">
        <f t="shared" si="0"/>
        <v>41852.544166666579</v>
      </c>
      <c r="C55" s="8">
        <f t="shared" si="1"/>
        <v>54.513905310000041</v>
      </c>
      <c r="D55" s="8">
        <f t="shared" si="2"/>
        <v>18.734166389999999</v>
      </c>
      <c r="E55">
        <v>10</v>
      </c>
    </row>
    <row r="56" spans="1:5" x14ac:dyDescent="0.3">
      <c r="A56">
        <v>55</v>
      </c>
      <c r="B56" s="10">
        <f t="shared" si="0"/>
        <v>41852.544999999911</v>
      </c>
      <c r="C56" s="8">
        <f t="shared" si="1"/>
        <v>54.515740580000042</v>
      </c>
      <c r="D56" s="8">
        <f t="shared" si="2"/>
        <v>18.735592019999999</v>
      </c>
      <c r="E56">
        <v>10</v>
      </c>
    </row>
    <row r="57" spans="1:5" x14ac:dyDescent="0.3">
      <c r="A57">
        <v>56</v>
      </c>
      <c r="B57" s="10">
        <f t="shared" si="0"/>
        <v>41852.545833333243</v>
      </c>
      <c r="C57" s="8">
        <f t="shared" si="1"/>
        <v>54.517575850000043</v>
      </c>
      <c r="D57" s="8">
        <f t="shared" si="2"/>
        <v>18.737017649999999</v>
      </c>
      <c r="E57">
        <v>10</v>
      </c>
    </row>
    <row r="58" spans="1:5" x14ac:dyDescent="0.3">
      <c r="A58">
        <v>57</v>
      </c>
      <c r="B58" s="10">
        <f t="shared" si="0"/>
        <v>41852.546666666574</v>
      </c>
      <c r="C58" s="8">
        <f t="shared" si="1"/>
        <v>54.519411120000044</v>
      </c>
      <c r="D58" s="8">
        <f t="shared" si="2"/>
        <v>18.738443279999998</v>
      </c>
      <c r="E58">
        <v>10</v>
      </c>
    </row>
    <row r="59" spans="1:5" x14ac:dyDescent="0.3">
      <c r="A59">
        <v>58</v>
      </c>
      <c r="B59" s="10">
        <f t="shared" si="0"/>
        <v>41852.547499999906</v>
      </c>
      <c r="C59" s="8">
        <f t="shared" si="1"/>
        <v>54.521246390000044</v>
      </c>
      <c r="D59" s="8">
        <f t="shared" si="2"/>
        <v>18.739868909999998</v>
      </c>
      <c r="E59">
        <v>10</v>
      </c>
    </row>
    <row r="60" spans="1:5" x14ac:dyDescent="0.3">
      <c r="A60">
        <v>59</v>
      </c>
      <c r="B60" s="10">
        <f t="shared" si="0"/>
        <v>41852.548333333238</v>
      </c>
      <c r="C60" s="8">
        <f t="shared" si="1"/>
        <v>54.523081660000045</v>
      </c>
      <c r="D60" s="8">
        <f t="shared" si="2"/>
        <v>18.741294539999998</v>
      </c>
      <c r="E60">
        <v>10</v>
      </c>
    </row>
    <row r="61" spans="1:5" x14ac:dyDescent="0.3">
      <c r="A61">
        <v>60</v>
      </c>
      <c r="B61" s="10">
        <f t="shared" si="0"/>
        <v>41852.549166666569</v>
      </c>
      <c r="C61" s="8">
        <f t="shared" si="1"/>
        <v>54.524916930000046</v>
      </c>
      <c r="D61" s="8">
        <f t="shared" si="2"/>
        <v>18.742720169999998</v>
      </c>
      <c r="E61">
        <v>10</v>
      </c>
    </row>
    <row r="62" spans="1:5" x14ac:dyDescent="0.3">
      <c r="A62">
        <v>61</v>
      </c>
      <c r="B62" s="10">
        <f t="shared" si="0"/>
        <v>41852.549999999901</v>
      </c>
      <c r="C62" s="8">
        <f t="shared" si="1"/>
        <v>54.526752200000047</v>
      </c>
      <c r="D62" s="8">
        <f t="shared" si="2"/>
        <v>18.744145799999998</v>
      </c>
      <c r="E62">
        <v>10</v>
      </c>
    </row>
    <row r="63" spans="1:5" x14ac:dyDescent="0.3">
      <c r="A63">
        <v>62</v>
      </c>
      <c r="B63" s="10">
        <f t="shared" si="0"/>
        <v>41852.550833333233</v>
      </c>
      <c r="C63" s="8">
        <f t="shared" si="1"/>
        <v>54.528587470000048</v>
      </c>
      <c r="D63" s="8">
        <f t="shared" si="2"/>
        <v>18.745571429999998</v>
      </c>
      <c r="E63">
        <v>10</v>
      </c>
    </row>
    <row r="64" spans="1:5" x14ac:dyDescent="0.3">
      <c r="A64">
        <v>63</v>
      </c>
      <c r="B64" s="10">
        <f t="shared" si="0"/>
        <v>41852.551666666564</v>
      </c>
      <c r="C64" s="8">
        <f t="shared" si="1"/>
        <v>54.530422740000049</v>
      </c>
      <c r="D64" s="8">
        <f t="shared" si="2"/>
        <v>18.746997059999998</v>
      </c>
      <c r="E64">
        <v>10</v>
      </c>
    </row>
    <row r="65" spans="1:5" x14ac:dyDescent="0.3">
      <c r="A65">
        <v>64</v>
      </c>
      <c r="B65" s="10">
        <f t="shared" si="0"/>
        <v>41852.552499999896</v>
      </c>
      <c r="C65" s="8">
        <f t="shared" si="1"/>
        <v>54.532258010000049</v>
      </c>
      <c r="D65" s="8">
        <f t="shared" si="2"/>
        <v>18.748422689999998</v>
      </c>
      <c r="E65">
        <v>10</v>
      </c>
    </row>
    <row r="66" spans="1:5" x14ac:dyDescent="0.3">
      <c r="A66">
        <v>65</v>
      </c>
      <c r="B66" s="10">
        <f t="shared" si="0"/>
        <v>41852.553333333228</v>
      </c>
      <c r="C66" s="8">
        <f t="shared" si="1"/>
        <v>54.53409328000005</v>
      </c>
      <c r="D66" s="8">
        <f t="shared" si="2"/>
        <v>18.749848319999998</v>
      </c>
      <c r="E66">
        <v>10</v>
      </c>
    </row>
    <row r="67" spans="1:5" x14ac:dyDescent="0.3">
      <c r="A67">
        <v>66</v>
      </c>
      <c r="B67" s="10">
        <f t="shared" si="0"/>
        <v>41852.554166666559</v>
      </c>
      <c r="C67" s="8">
        <f t="shared" si="1"/>
        <v>54.535928550000051</v>
      </c>
      <c r="D67" s="8">
        <f t="shared" si="2"/>
        <v>18.751273949999998</v>
      </c>
      <c r="E67">
        <v>10</v>
      </c>
    </row>
    <row r="68" spans="1:5" x14ac:dyDescent="0.3">
      <c r="A68">
        <v>67</v>
      </c>
      <c r="B68" s="10">
        <f t="shared" ref="B68:B101" si="3">B67+$H$5</f>
        <v>41852.554999999891</v>
      </c>
      <c r="C68" s="8">
        <f t="shared" ref="C68:C101" si="4">C67+$I$5</f>
        <v>54.537763820000052</v>
      </c>
      <c r="D68" s="8">
        <f t="shared" ref="D68:D101" si="5">D67+$J$5</f>
        <v>18.752699579999998</v>
      </c>
      <c r="E68">
        <v>10</v>
      </c>
    </row>
    <row r="69" spans="1:5" x14ac:dyDescent="0.3">
      <c r="A69">
        <v>68</v>
      </c>
      <c r="B69" s="10">
        <f t="shared" si="3"/>
        <v>41852.555833333223</v>
      </c>
      <c r="C69" s="8">
        <f t="shared" si="4"/>
        <v>54.539599090000053</v>
      </c>
      <c r="D69" s="8">
        <f t="shared" si="5"/>
        <v>18.754125209999998</v>
      </c>
      <c r="E69">
        <v>10</v>
      </c>
    </row>
    <row r="70" spans="1:5" x14ac:dyDescent="0.3">
      <c r="A70">
        <v>69</v>
      </c>
      <c r="B70" s="10">
        <f t="shared" si="3"/>
        <v>41852.556666666555</v>
      </c>
      <c r="C70" s="8">
        <f t="shared" si="4"/>
        <v>54.541434360000054</v>
      </c>
      <c r="D70" s="8">
        <f t="shared" si="5"/>
        <v>18.755550839999998</v>
      </c>
      <c r="E70">
        <v>10</v>
      </c>
    </row>
    <row r="71" spans="1:5" x14ac:dyDescent="0.3">
      <c r="A71">
        <v>70</v>
      </c>
      <c r="B71" s="10">
        <f t="shared" si="3"/>
        <v>41852.557499999886</v>
      </c>
      <c r="C71" s="8">
        <f t="shared" si="4"/>
        <v>54.543269630000054</v>
      </c>
      <c r="D71" s="8">
        <f t="shared" si="5"/>
        <v>18.756976469999998</v>
      </c>
      <c r="E71">
        <v>10</v>
      </c>
    </row>
    <row r="72" spans="1:5" x14ac:dyDescent="0.3">
      <c r="A72">
        <v>71</v>
      </c>
      <c r="B72" s="10">
        <f t="shared" si="3"/>
        <v>41852.558333333218</v>
      </c>
      <c r="C72" s="8">
        <f t="shared" si="4"/>
        <v>54.545104900000055</v>
      </c>
      <c r="D72" s="8">
        <f t="shared" si="5"/>
        <v>18.758402099999998</v>
      </c>
      <c r="E72">
        <v>10</v>
      </c>
    </row>
    <row r="73" spans="1:5" x14ac:dyDescent="0.3">
      <c r="A73">
        <v>72</v>
      </c>
      <c r="B73" s="10">
        <f t="shared" si="3"/>
        <v>41852.55916666655</v>
      </c>
      <c r="C73" s="8">
        <f t="shared" si="4"/>
        <v>54.546940170000056</v>
      </c>
      <c r="D73" s="8">
        <f t="shared" si="5"/>
        <v>18.759827729999998</v>
      </c>
      <c r="E73">
        <v>10</v>
      </c>
    </row>
    <row r="74" spans="1:5" x14ac:dyDescent="0.3">
      <c r="A74">
        <v>73</v>
      </c>
      <c r="B74" s="10">
        <f t="shared" si="3"/>
        <v>41852.559999999881</v>
      </c>
      <c r="C74" s="8">
        <f t="shared" si="4"/>
        <v>54.548775440000057</v>
      </c>
      <c r="D74" s="8">
        <f t="shared" si="5"/>
        <v>18.761253359999998</v>
      </c>
      <c r="E74">
        <v>10</v>
      </c>
    </row>
    <row r="75" spans="1:5" x14ac:dyDescent="0.3">
      <c r="A75">
        <v>74</v>
      </c>
      <c r="B75" s="10">
        <f t="shared" si="3"/>
        <v>41852.560833333213</v>
      </c>
      <c r="C75" s="8">
        <f t="shared" si="4"/>
        <v>54.550610710000058</v>
      </c>
      <c r="D75" s="8">
        <f t="shared" si="5"/>
        <v>18.762678989999998</v>
      </c>
      <c r="E75">
        <v>10</v>
      </c>
    </row>
    <row r="76" spans="1:5" x14ac:dyDescent="0.3">
      <c r="A76">
        <v>75</v>
      </c>
      <c r="B76" s="10">
        <f t="shared" si="3"/>
        <v>41852.561666666545</v>
      </c>
      <c r="C76" s="8">
        <f t="shared" si="4"/>
        <v>54.552445980000059</v>
      </c>
      <c r="D76" s="8">
        <f t="shared" si="5"/>
        <v>18.764104619999998</v>
      </c>
      <c r="E76">
        <v>10</v>
      </c>
    </row>
    <row r="77" spans="1:5" x14ac:dyDescent="0.3">
      <c r="A77">
        <v>76</v>
      </c>
      <c r="B77" s="10">
        <f t="shared" si="3"/>
        <v>41852.562499999876</v>
      </c>
      <c r="C77" s="8">
        <f t="shared" si="4"/>
        <v>54.554281250000059</v>
      </c>
      <c r="D77" s="8">
        <f t="shared" si="5"/>
        <v>18.765530249999998</v>
      </c>
      <c r="E77">
        <v>10</v>
      </c>
    </row>
    <row r="78" spans="1:5" x14ac:dyDescent="0.3">
      <c r="A78">
        <v>77</v>
      </c>
      <c r="B78" s="10">
        <f t="shared" si="3"/>
        <v>41852.563333333208</v>
      </c>
      <c r="C78" s="8">
        <f t="shared" si="4"/>
        <v>54.55611652000006</v>
      </c>
      <c r="D78" s="8">
        <f t="shared" si="5"/>
        <v>18.766955879999998</v>
      </c>
      <c r="E78">
        <v>10</v>
      </c>
    </row>
    <row r="79" spans="1:5" x14ac:dyDescent="0.3">
      <c r="A79">
        <v>78</v>
      </c>
      <c r="B79" s="10">
        <f t="shared" si="3"/>
        <v>41852.56416666654</v>
      </c>
      <c r="C79" s="8">
        <f t="shared" si="4"/>
        <v>54.557951790000061</v>
      </c>
      <c r="D79" s="8">
        <f t="shared" si="5"/>
        <v>18.768381509999998</v>
      </c>
      <c r="E79">
        <v>10</v>
      </c>
    </row>
    <row r="80" spans="1:5" x14ac:dyDescent="0.3">
      <c r="A80">
        <v>79</v>
      </c>
      <c r="B80" s="10">
        <f t="shared" si="3"/>
        <v>41852.564999999871</v>
      </c>
      <c r="C80" s="8">
        <f t="shared" si="4"/>
        <v>54.559787060000062</v>
      </c>
      <c r="D80" s="8">
        <f t="shared" si="5"/>
        <v>18.769807139999998</v>
      </c>
      <c r="E80">
        <v>10</v>
      </c>
    </row>
    <row r="81" spans="1:5" x14ac:dyDescent="0.3">
      <c r="A81">
        <v>80</v>
      </c>
      <c r="B81" s="10">
        <f t="shared" si="3"/>
        <v>41852.565833333203</v>
      </c>
      <c r="C81" s="8">
        <f t="shared" si="4"/>
        <v>54.561622330000063</v>
      </c>
      <c r="D81" s="8">
        <f t="shared" si="5"/>
        <v>18.771232769999997</v>
      </c>
      <c r="E81">
        <v>10</v>
      </c>
    </row>
    <row r="82" spans="1:5" x14ac:dyDescent="0.3">
      <c r="A82">
        <v>81</v>
      </c>
      <c r="B82" s="10">
        <f t="shared" si="3"/>
        <v>41852.566666666535</v>
      </c>
      <c r="C82" s="8">
        <f t="shared" si="4"/>
        <v>54.563457600000064</v>
      </c>
      <c r="D82" s="8">
        <f t="shared" si="5"/>
        <v>18.772658399999997</v>
      </c>
      <c r="E82">
        <v>10</v>
      </c>
    </row>
    <row r="83" spans="1:5" x14ac:dyDescent="0.3">
      <c r="A83">
        <v>82</v>
      </c>
      <c r="B83" s="10">
        <f t="shared" si="3"/>
        <v>41852.567499999866</v>
      </c>
      <c r="C83" s="8">
        <f t="shared" si="4"/>
        <v>54.565292870000064</v>
      </c>
      <c r="D83" s="8">
        <f t="shared" si="5"/>
        <v>18.774084029999997</v>
      </c>
      <c r="E83">
        <v>10</v>
      </c>
    </row>
    <row r="84" spans="1:5" x14ac:dyDescent="0.3">
      <c r="A84">
        <v>83</v>
      </c>
      <c r="B84" s="10">
        <f t="shared" si="3"/>
        <v>41852.568333333198</v>
      </c>
      <c r="C84" s="8">
        <f t="shared" si="4"/>
        <v>54.567128140000065</v>
      </c>
      <c r="D84" s="8">
        <f t="shared" si="5"/>
        <v>18.775509659999997</v>
      </c>
      <c r="E84">
        <v>10</v>
      </c>
    </row>
    <row r="85" spans="1:5" x14ac:dyDescent="0.3">
      <c r="A85">
        <v>84</v>
      </c>
      <c r="B85" s="10">
        <f t="shared" si="3"/>
        <v>41852.56916666653</v>
      </c>
      <c r="C85" s="8">
        <f t="shared" si="4"/>
        <v>54.568963410000066</v>
      </c>
      <c r="D85" s="8">
        <f t="shared" si="5"/>
        <v>18.776935289999997</v>
      </c>
      <c r="E85">
        <v>10</v>
      </c>
    </row>
    <row r="86" spans="1:5" x14ac:dyDescent="0.3">
      <c r="A86">
        <v>85</v>
      </c>
      <c r="B86" s="10">
        <f t="shared" si="3"/>
        <v>41852.569999999861</v>
      </c>
      <c r="C86" s="8">
        <f t="shared" si="4"/>
        <v>54.570798680000067</v>
      </c>
      <c r="D86" s="8">
        <f t="shared" si="5"/>
        <v>18.778360919999997</v>
      </c>
      <c r="E86">
        <v>10</v>
      </c>
    </row>
    <row r="87" spans="1:5" x14ac:dyDescent="0.3">
      <c r="A87">
        <v>86</v>
      </c>
      <c r="B87" s="10">
        <f t="shared" si="3"/>
        <v>41852.570833333193</v>
      </c>
      <c r="C87" s="8">
        <f t="shared" si="4"/>
        <v>54.572633950000068</v>
      </c>
      <c r="D87" s="8">
        <f t="shared" si="5"/>
        <v>18.779786549999997</v>
      </c>
      <c r="E87">
        <v>10</v>
      </c>
    </row>
    <row r="88" spans="1:5" x14ac:dyDescent="0.3">
      <c r="A88">
        <v>87</v>
      </c>
      <c r="B88" s="10">
        <f t="shared" si="3"/>
        <v>41852.571666666525</v>
      </c>
      <c r="C88" s="8">
        <f t="shared" si="4"/>
        <v>54.574469220000069</v>
      </c>
      <c r="D88" s="8">
        <f t="shared" si="5"/>
        <v>18.781212179999997</v>
      </c>
      <c r="E88">
        <v>10</v>
      </c>
    </row>
    <row r="89" spans="1:5" x14ac:dyDescent="0.3">
      <c r="A89">
        <v>88</v>
      </c>
      <c r="B89" s="10">
        <f t="shared" si="3"/>
        <v>41852.572499999857</v>
      </c>
      <c r="C89" s="8">
        <f t="shared" si="4"/>
        <v>54.576304490000069</v>
      </c>
      <c r="D89" s="8">
        <f t="shared" si="5"/>
        <v>18.782637809999997</v>
      </c>
      <c r="E89">
        <v>10</v>
      </c>
    </row>
    <row r="90" spans="1:5" x14ac:dyDescent="0.3">
      <c r="A90">
        <v>89</v>
      </c>
      <c r="B90" s="10">
        <f t="shared" si="3"/>
        <v>41852.573333333188</v>
      </c>
      <c r="C90" s="8">
        <f t="shared" si="4"/>
        <v>54.57813976000007</v>
      </c>
      <c r="D90" s="8">
        <f t="shared" si="5"/>
        <v>18.784063439999997</v>
      </c>
      <c r="E90">
        <v>10</v>
      </c>
    </row>
    <row r="91" spans="1:5" x14ac:dyDescent="0.3">
      <c r="A91">
        <v>90</v>
      </c>
      <c r="B91" s="10">
        <f t="shared" si="3"/>
        <v>41852.57416666652</v>
      </c>
      <c r="C91" s="8">
        <f t="shared" si="4"/>
        <v>54.579975030000071</v>
      </c>
      <c r="D91" s="8">
        <f t="shared" si="5"/>
        <v>18.785489069999997</v>
      </c>
      <c r="E91">
        <v>10</v>
      </c>
    </row>
    <row r="92" spans="1:5" x14ac:dyDescent="0.3">
      <c r="A92">
        <v>91</v>
      </c>
      <c r="B92" s="10">
        <f t="shared" si="3"/>
        <v>41852.574999999852</v>
      </c>
      <c r="C92" s="8">
        <f t="shared" si="4"/>
        <v>54.581810300000072</v>
      </c>
      <c r="D92" s="8">
        <f t="shared" si="5"/>
        <v>18.786914699999997</v>
      </c>
      <c r="E92">
        <v>10</v>
      </c>
    </row>
    <row r="93" spans="1:5" x14ac:dyDescent="0.3">
      <c r="A93">
        <v>92</v>
      </c>
      <c r="B93" s="10">
        <f t="shared" si="3"/>
        <v>41852.575833333183</v>
      </c>
      <c r="C93" s="8">
        <f t="shared" si="4"/>
        <v>54.583645570000073</v>
      </c>
      <c r="D93" s="8">
        <f t="shared" si="5"/>
        <v>18.788340329999997</v>
      </c>
      <c r="E93">
        <v>10</v>
      </c>
    </row>
    <row r="94" spans="1:5" x14ac:dyDescent="0.3">
      <c r="A94">
        <v>93</v>
      </c>
      <c r="B94" s="10">
        <f t="shared" si="3"/>
        <v>41852.576666666515</v>
      </c>
      <c r="C94" s="8">
        <f t="shared" si="4"/>
        <v>54.585480840000073</v>
      </c>
      <c r="D94" s="8">
        <f t="shared" si="5"/>
        <v>18.789765959999997</v>
      </c>
      <c r="E94">
        <v>10</v>
      </c>
    </row>
    <row r="95" spans="1:5" x14ac:dyDescent="0.3">
      <c r="A95">
        <v>94</v>
      </c>
      <c r="B95" s="10">
        <f t="shared" si="3"/>
        <v>41852.577499999847</v>
      </c>
      <c r="C95" s="8">
        <f t="shared" si="4"/>
        <v>54.587316110000074</v>
      </c>
      <c r="D95" s="8">
        <f t="shared" si="5"/>
        <v>18.791191589999997</v>
      </c>
      <c r="E95">
        <v>10</v>
      </c>
    </row>
    <row r="96" spans="1:5" x14ac:dyDescent="0.3">
      <c r="A96">
        <v>95</v>
      </c>
      <c r="B96" s="10">
        <f t="shared" si="3"/>
        <v>41852.578333333178</v>
      </c>
      <c r="C96" s="8">
        <f t="shared" si="4"/>
        <v>54.589151380000075</v>
      </c>
      <c r="D96" s="8">
        <f t="shared" si="5"/>
        <v>18.792617219999997</v>
      </c>
      <c r="E96">
        <v>10</v>
      </c>
    </row>
    <row r="97" spans="1:5" x14ac:dyDescent="0.3">
      <c r="A97">
        <v>96</v>
      </c>
      <c r="B97" s="10">
        <f t="shared" si="3"/>
        <v>41852.57916666651</v>
      </c>
      <c r="C97" s="8">
        <f t="shared" si="4"/>
        <v>54.590986650000076</v>
      </c>
      <c r="D97" s="8">
        <f t="shared" si="5"/>
        <v>18.794042849999997</v>
      </c>
      <c r="E97">
        <v>10</v>
      </c>
    </row>
    <row r="98" spans="1:5" x14ac:dyDescent="0.3">
      <c r="A98">
        <v>97</v>
      </c>
      <c r="B98" s="10">
        <f t="shared" si="3"/>
        <v>41852.579999999842</v>
      </c>
      <c r="C98" s="8">
        <f t="shared" si="4"/>
        <v>54.592821920000077</v>
      </c>
      <c r="D98" s="8">
        <f t="shared" si="5"/>
        <v>18.795468479999997</v>
      </c>
      <c r="E98">
        <v>10</v>
      </c>
    </row>
    <row r="99" spans="1:5" x14ac:dyDescent="0.3">
      <c r="A99">
        <v>98</v>
      </c>
      <c r="B99" s="10">
        <f t="shared" si="3"/>
        <v>41852.580833333173</v>
      </c>
      <c r="C99" s="8">
        <f t="shared" si="4"/>
        <v>54.594657190000078</v>
      </c>
      <c r="D99" s="8">
        <f t="shared" si="5"/>
        <v>18.796894109999997</v>
      </c>
      <c r="E99">
        <v>10</v>
      </c>
    </row>
    <row r="100" spans="1:5" x14ac:dyDescent="0.3">
      <c r="A100">
        <v>99</v>
      </c>
      <c r="B100" s="10">
        <f t="shared" si="3"/>
        <v>41852.581666666505</v>
      </c>
      <c r="C100" s="8">
        <f t="shared" si="4"/>
        <v>54.596492460000078</v>
      </c>
      <c r="D100" s="8">
        <f t="shared" si="5"/>
        <v>18.798319739999997</v>
      </c>
      <c r="E100">
        <v>10</v>
      </c>
    </row>
    <row r="101" spans="1:5" x14ac:dyDescent="0.3">
      <c r="A101">
        <v>100</v>
      </c>
      <c r="B101" s="10">
        <f t="shared" si="3"/>
        <v>41852.582499999837</v>
      </c>
      <c r="C101" s="8">
        <f t="shared" si="4"/>
        <v>54.598327730000079</v>
      </c>
      <c r="D101" s="8">
        <f t="shared" si="5"/>
        <v>18.799745369999997</v>
      </c>
      <c r="E101">
        <v>10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1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P r z e w o d n i k   1 "   I d = " { B F E B 2 4 4 1 - D A F 4 - 4 A 6 D - B C 5 D - F E E 6 4 A 3 B 6 4 0 0 } "   T o u r I d = " 2 e c 3 9 3 a 6 - b 9 4 c - 4 b 1 e - a 3 d 5 - 3 b 1 a 2 b e a 5 9 4 4 "   X m l V e r = " 3 "   M i n X m l V e r = " 3 " > < D e s c r i p t i o n > W   t y m   m i e j s c u   w p i s z   o p i s   p r z e w o d n i k a < / D e s c r i p t i o n > < I m a g e > i V B O R w 0 K G g o A A A A N S U h E U g A A A N Q A A A B 1 C A Y A A A A 2 n s 9 T A A A A A X N S R 0 I A r s 4 c 6 Q A A A A R n Q U 1 B A A C x j w v 8 Y Q U A A A A J c E h Z c w A A B L I A A A S y A Z j S 5 C 8 A A D R A S U R B V H h e 7 X 0 J l C T Z V d 2 N y I j I z M i 1 9 q W 3 6 X W m R 7 N p 1 0 g j j y Q k R o s l a 8 H 4 H N B B 5 g A 2 w s c G Y Z Z j J C N W H 4 M N M h w b Y R k j D h j Z x z L C C D w S A i F p J C G G G Y 1 G y y z d P d N b d S 1 d S 1 Z W r h E Z m 9 / 9 E d l Z 1 V 0 9 v X f X k r c n J 3 9 E L p U Z + e 9 / 9 7 3 / / v v a y v J 8 J E A Y h k i l U m B b 0 z Q Q c 7 P T G J / Y o d p E G A b Q 9 Z R q L y 9 X k E 6 n Y d s 5 d b w e f N / H Y 2 d y a L j x + / V x Y / C 6 n 3 g n h p 5 + X L W d 4 X H 8 v 0 / E 7 d G 8 g 3 L + O z g 6 9 z J 1 f L P Q 8 T x Y p q n a L c d B N p P B d u k B 2 p G n n 4 x I I J J p a H i Y p + I H 5 F x M I B 2 e X C A S i c 8 h K k u L y B e H h T A u d H l 6 J p N W 5 8 + H 5 3 u I N A t f e m 7 9 x / u 4 d u h e B + 9 6 2 7 7 k C P j U Z 0 8 h S g a 9 W w G n 0 0 H G s l T 7 9 O w s d k 9 M q P Z G R x h G 0 s e v n f b 6 w O A g x s Y n U B 4 Y l E M N Q e A r M j n t F t r t N p r N h l g t I Y f 8 c L Q 4 i w v z i k z q x b o B P Z W G 4 / r y u k D d u i A J o x A w t B B D O W n 0 c U P w 8 v / w g a Q l k N / t V p K J M B O V U 6 3 X N w 2 Z A l F n i S i 7 Z u i m G Y 8 m J B F v h m E q 4 m S y N i w Z a S w r L R c o F C u U V d Y q u 0 r i 0 W r x M R I r C F P q 1 v F o 8 o E I Y v I 1 U 6 w U c M 9 E B y k 9 e V E f 1 w 1 G u 4 m d X / y z 5 A j 4 q 4 9 9 P m n d G p B E t F B 0 H 8 q F Q n J 2 Y y M m U 9 z 3 r w d 0 W h 7 V W G X u D E M I I p a K l o n k I s k I x 2 m L 7 F v L D E 1 7 Y a b w g 8 p n x u s P O K L p e x a s j 2 v H / j / 7 g 6 Q V o 7 b n U N K 6 + S C J e M t l s + d c g 4 0 O P 1 F U + n U i E 6 G n 0 x n V I D F I n i 5 S K U P O x V a o e 4 E Y g L g U g S 6 G j h f g z r E 2 J k t 9 U l 0 X y G h 3 1 8 f / f X I A P P a z v 5 2 0 b j 5 m F x f R k b 4 z W C o l Z z Y + a J m I l K i u 6 4 k 1 7 0 Z J t x q U g 4 a x d r S h b 3 Q + K P t W g y P V G s i P 7 z p N B L 6 H g W z f n 7 o e 2 P c X f 6 S u a x d T r 3 9 n 0 r o 5 o J 9 0 t r K k f u u J 4 e F z g Y j N A H 5 2 w r g B l v Q C Q n X / W B e 0 V I z 2 E X z M t m 3 V J n i e Z D r f a k V R A N 9 z R T Z 2 1 O M 0 d V m R A s R Y L p a Y f V w b 7 v u d n 0 9 a w N P v + 2 l E 1 3 m k v R g Y e K J F I p H G B o c u G I Q 3 C 6 6 3 Z e r i g n c 9 n 1 B E H H y I 0 G 6 3 h B s 9 v c n z 6 z l z f K 5 h p o W M V k K 2 C E t L S 0 o 6 O m 4 b 5 u a Q 2 B s W + T P H o Y m P 2 8 X z 7 / i n S e v G g f 4 G g w 4 c H G m R N o u f t B p h o q S u V w B i P S h C O a 6 j D h T W I R T h i 1 z r u O 4 F H y a 2 X r 3 X 0 D o Z h q X k H c 9 H E S f 5 N A z L j 0 C 5 m M v l 8 Z q 9 b v z k P q 4 K r / / x d y Q t 4 L l 3 / T A 6 h R v n u 7 T l N 2 8 7 j h r R G b m 7 U S P 7 j Q Y H B O 0 m T C / H V 0 d I t F J d R m 1 l R e g L u K s J l o C R v n Q m D m C s J h B D 5 n w R 5 V 0 Y c g 4 r H r l S S W T Q M v l 4 H D m k T H A d W q g I l t z 6 u H J o M o B Z 9 W p y B B z 9 x z + a t K 4 f q D C Y 4 V B r N J R v p D I d b u C o f q P h + d I v 5 f 5 m f A d F K E b 3 T L l w p s U 5 q A D d y B 8 v b F c C M m R O c K I 3 F P K c j 1 j + n T 9 6 a e h 0 4 v d w H E / 8 K B u 6 + G T U 4 S / d 1 f e l r g b 3 f v Q X k h a w s u 9 O t I f H k 6 N r B z s e Z R 2 t E k l U z O c 3 N Z G I b m j 8 Z k l U x Q D K s H a r p S w T i d P p u H L r q I 7 P C 8 r A g i s X m Q E K h s 7 j V K O 1 F i Y S 6 0 N C n R / x 0 0 Q i e L 6 8 h 5 C L X 8 p M c r y M q K 1 G j T 6 u D P v / 7 O N J C 3 j y x 3 4 p a V 0 b H L e j i E Q F Q V l n b 5 H c O 5 K J f d g U d X S z o A h F 0 g w N j y C f L 8 g t r 8 h D X 4 i 3 + H F d a e f u a M U L H 4 a x j 9 S 9 8 R / v 4 + f E 7 S D o P a f d b s h 9 A r F Y J N Y m l e O 3 D C / 5 T z + b t E Q p 2 A U s 3 v O q 5 O j K w d + Q J K o 3 m 0 i L M i G R 0 p s o 9 H 0 p k E y 8 3 e z v t K Z L 0 0 + i d G N o 3 H U Y 9 g 5 U D l + j U U e h W F I k o P V i q D S T t t S P 0 k X s S 8 X w / Y 6 M c L 4 K R p w 8 e U K 9 h 5 3 t J c i S d M p a 6 S R b H 5 e L v Z / 5 R N I C / v 5 t 7 0 1 a V w Z X Z N 3 c 4 p L 6 D U i i Q o 6 T 9 V t L K 4 Q y Y F O + 3 o q 5 s X V t h J J 2 6 k L r i W 8 U X 3 D 6 W l 3 / i l h t Y X r P c R V 5 G I S g P 3 b o 4 D 4 h X 2 r N J J q e t I v 9 S d 7 L x u C z T y r L 3 k X l R z 6 Y t F 4 Y H P S a 7 T Y a z Z Y a I N P y u 4 w P D 2 0 5 E n X h e p 7 q p 9 n 0 r V n h s C 6 h + C P w 4 l P 6 0 b o w Q d Z 1 H P U j 8 B w l n A p Y h I z s 9 V K J o t A X M m V U e J w + G N d L E S S o O F O q v R q 2 2 b d Q l 4 v X / U Q v V H 7 8 E t a J 6 5 E a Q q L l W k 0 J b u b X 5 X O 2 U g V b G Q z v p 0 V F d d d i 3 Q r o c R J s r 2 O T 3 T E h 5 E e p N 3 H q 1 C m 5 r 8 u P x K h c v G a E Z I l H O C 7 z q M v r Q 7 F A k f x g G p q i y S k N u 2 Q i O I e 1 3 l q T Q b t v o S 4 H o 9 / 4 C r R V 8 v o b / / L f J a 0 e G q 0 W F q p V u P L b 0 A n P C 4 k G i s V N O 2 9 0 J a A v S A P A y O S t h l q x S x L 4 Q i J L S M A U I R K M H 7 B R r 6 m 5 J 4 5 s t d o K n y 5 k M V C p L A u h d A w P j 4 j F a i s C D g w M K p m 3 3 i j I 9 1 s t M U h a P r f V 0 f D V E 7 f G N G 8 m v O N d d 8 J s 1 l S 7 v n M / P v f 7 X 1 K / D 8 P b v L b 0 a W 3 5 3 b a m i L s 4 u l G 8 j R R M U Y T i Q k L 5 Z c S 3 i a 0 O 5 5 o Y S q e / x A / c t U q U b p 7 n q v P 0 r Q h K w n b b Q V F G Q 6 J r 7 V Y T i O + x m m j d 4 4 6 o x S 8 9 d + t H l Y 0 M q 7 a M t 3 / P 3 c k R 8 C u / + w h 2 j o 0 p A m 0 H 6 3 M x c F D m Q L L R c g l 1 E o D W I m v b 5 J T q 7 E z R Y J t + U y w B f b F M z D w 3 F J F W T + C q E U I s G z M t + F w S a T W Z i N V + F k E y k Z i R 7 8 J M 9 W X f + W g 5 r s i 3 Z R V M e M n P / U B y V g Y r G d A O 7 9 u n I n P b l U x c d s G l I n F f 3 H j X Q G f n 7 4 a / u S q 3 a 2 F I E k 7 0 k g z d y V h P r B S / y G r C q I C F P I + E Z M C C P t n 5 6 C 5 Q X A 3 m + / F v 3 L f j w u U g 2 w W 8 1 q 5 Y + B X x A a q N h k r 3 Y c j X z q Q x U h 7 A g A w 6 O 4 5 + I 3 k 2 8 O m P P 5 K 0 t i c o c T m Q W N I H N y o U x U k Y 5 t g 5 T k v 5 U s V i S Z G m W C o r i z R / d l a R z v M 7 6 p g I Z J T o k i 8 j f h b b X M 1 L 6 8 W 6 E 1 3 w / G o C 0 q K t v i 9 n 4 / f Y 6 u B 1 o O a f W 1 z E f K V y 7 v u n x f K X C g W U 8 3 m V o b B 6 9 e i D / / r d S S u 2 T v 7 4 7 u R o e 4 E R S + J W h c K v B M q H Y o M / O L P J e w m w F 4 L + U h R G q K 1 U Y Y u P p Q u B S C z O K y l y y Y 0 1 J 3 i O Z c a Y d l T I F 1 S w g 6 T i 8 g / m 8 x G t V l N Z K B L 1 T M 3 G c 4 s b d 9 S 5 U v B a M A O h G 7 6 t t 9 o Y G S i r 9 u W C U b 1 3 v 7 l H o M / / l 8 + g e r D n S 2 0 H c A D i t b y Z q U P X C p 0 d m t k P 7 P D M 4 1 O k I T k S s M 2 w O K U f 5 R 7 J U R 4 c R M q I I 3 9 d u R j K l + d 7 8 P W B P L d Q L G J w c E g u i q / e l 6 F z + m S 0 g p S I D H T o Y s 3 o T + 0 d u l A m b h Z Q z 3 N W f m l l B W e X l h S R K N u Y W J q R a 8 X b l Z K J O P x H v 5 m 0 Y u u 0 3 c i 0 W K 2 q Z I D N R C Z C 7 z R 6 8 o w W h f X J Y t 8 p J g o J 5 Q g R u s E I E o Y k 4 H G p W M b K i j j P j b q 8 l s E I U Z A k o L y W y s W X 5 3 Y D G H Q g c / m c e l 9 G B d V K Y C F q l 7 y b Y Z K X m R + s 6 r N c Y w 5 c K / Z 5 Z C D h j z 5 U K m F s a O i 6 B Q w O f 6 J X I + L v / t m H k t b W h 0 M / X P r I c P n K B 6 G N A O 3 k 0 1 + I 0 q 1 n o Z l 5 B J G J d H E H j H J c P Y c W J 8 4 e X x u 5 Y z S v e r q O d m o F o 2 P j S i b S A t V r N R g i c 0 g e B j C 6 r + F k I / 0 y J s s y W l g X J 5 z 5 g r R S l h W v t T k y b + D 0 8 s Y Z j W h 1 V h o N l M T S V G X A y L O s m h B n d f j / R q H 0 / F N 4 4 / s f i g / k 2 v z J Z 0 + r + 6 0 M X m 9 K v M 3 g J 7 0 Q t M r i T E T J R 0 P B C F 0 + Y 8 C Z / T K s H W 9 6 w c 4 z 9 d g C n K C O 2 1 6 6 6 1 w U k K A 0 D G Q k 5 / q q 9 U B n X M l C + V u m m V a 1 / 4 h T y y k c n b 8 1 K S O 0 j Q 2 R a p R v T K i k 7 8 P g w M 0 g z 3 p g J V h W h C W O f v f 3 4 t s / 1 Z N / W x F N s f R Z u e 4 b M Q x + p d B d l 5 0 7 U u H v V M q E F x n I 7 n 4 I 7 t T D 5 + T Y u t D E 8 U 4 N 4 I v H U q i v q l 1 O K U g f i l a s C z W X J V a K 4 E V j e D 6 T Y X C i 9 / 7 W T b q W H A U r 4 u + w 0 A g l G 4 8 5 m l C q U b Y x 7 4 0 S 7 l a R q X z s 2 + f I R D z 1 4 7 1 S Y V s N 9 D U p 7 3 K M b m 4 B M h G 6 k d J V x K 3 F l b i + q 4 h F P y q 9 6 y 3 o V J 6 G 2 1 p A p 7 N 2 S X y 7 1 o b X 7 u A l L x 8 Q i Z f F 5 5 7 y 8 Z m n N J V K R J A w D G D Q E h F q L i u x R F 0 Z y Z Q l X s T F Z n w h b 8 S S e F p D y j Y 6 u E t V p k 5 B O b q s H 8 d C I w x T 8 3 i 1 n L 3 V e O C D v c T X h X t f j T C p 7 L v V w P w 7 p Q K 2 C J G 6 0 M 4 8 v h g t V U 9 g 8 u 6 J m A R i S Z j 1 M C K + E T t a G D h o n / 4 8 M r v f r E b t p a l F o F 6 A f V t c r p m + E 3 Q L T 0 5 b m K s y C V Y / F y 5 + 0 + 0 9 I n b n X f g 4 3 5 e R v 1 C 3 z + X y 7 R v y c X z p 6 n 0 o z l X Q s v D v M H D A r G N a m 8 2 E l O v g n W 8 / k B w B f / n 7 j 6 C x s 7 c R w F Y A / e m t t J D x f O j t / K x 0 c g P t k y Y W T y 1 x Y Q Z s c c Q X F 8 4 q y 6 T p a e T 2 v h X e m Y d V L Q m / H c b R Q J F 5 8 V I O T Z U F e / n u D t 5 2 d y R a 2 F Q y i k 6 m s y o J Y r Z u w R c 5 S T K R h E b K W E O g y y U T Z a g n 7 7 8 s I x z D 1 M y y 5 o / E 7 G q S i F Z n s F j c d G Q i H v z J 3 k S u l y 9 u K T J 1 + 8 R W J h O h z Z w 5 H j E w 4 H s + V o 6 7 0 A I L 2 Y k Q 2 Y G 0 W C s P K R n 1 O Q H L 3 T h Q / R b q S / d i + E U Z r B w N Y U y 0 k C v 0 C n l 4 Y o Q e P 2 2 h 7 c d m 3 J U T D D 7 s G d L R 7 N D X 0 j F k h 3 h J U q D l r 4 9 k V n l R F 0 K R R 3 6 E 7 r o e + j i 0 P i T P R p J p 1 w O s Z P T 2 9 9 y V H A G f / c O v o T m + K z n a 3 K C v y o F u O 0 B n 5 s J y e w 7 z 3 n H o e x p o D Z 1 E Y 8 Y T c n l w l l y V 9 V C v x 0 s 3 a t U 7 Y A 1 6 q j M X R J n 4 c 3 a P T J 6 H 4 4 s a L D E 0 l G 9 B G G 9 t U s g a m F r W M F t 1 k d J C t D w N 3 5 w 2 5 W a d I 5 O a 6 6 L U F H + H B F p Y j h N D 6 b B S x n F + Z 1 x u b B f s 3 t / c S r j n v / 5 i 0 h K f U 5 M B a A u Q q c K J f / l t t w u Z C O 2 p k 4 + w c H J y G E O H s K J m w K q M y 0 G A 0 g G x U H U H 7 p y B w T v E Z E u H Z q i 8 d r Y G t 6 J h 5 H B B v Y 7 + y 3 P z E U 7 X 8 i h l Q t w 7 X s e R e U 0 I B R i m L R d X U x K N o D / G S b x i U t O A Z C G 2 I l k u C e l 0 7 3 m o R 6 A v / c a n s H j 3 K 5 K j z Q f 5 O m i 7 b S H S 5 p P d 1 w q h y 3 p p P + J J F T v Q D i x B L 3 T E v 5 L O X i 0 g P R q v 1 y c Z m P F Q H C v C D 9 u Y f S r O t m D 0 b k / J x + H y M m 4 f q u G T X / d Q S v t 4 0 + 0 h X r H b U x a L h U H u 2 5 P F Q 4 c j 3 H 8 w j 8 k B I a 6 Q k 0 T a l m Q S 7 P 6 b P 0 1 a M T Y z m T g l w f 6 z H c l E a N 8 6 + T f n 3 B g d K V J J / s V p R 8 S w s Q e 1 E 2 2 E H R 3 5 / B A a j W U M 3 W 5 D N + L O z 9 y + h W d q S O U D D O w s Y + H b L U U 2 / h s 6 z C w I 4 M m 5 A l b a O n K W + E + D z 0 P L j K A V 2 s r f 6 g N 4 9 5 v 3 q I q w x K M f / C j O P P h 2 1 d 5 M o D q h T G c O 4 3 a G b m q r 9 S 0 L U s Z k 4 i L D P a W 7 s P Q d k W h p I c s d W V g 7 W 8 i M R G h P G 2 i e M F C f b 3 A w w t C h P L R W E d U Z j k 4 h 7 L 0 B c r s j N L w M v n S i h J q j 4 9 7 h B b w 0 + m N E C 3 8 L r v h N G + d 4 v K 0 x + d X P n C M T M f O a N y e t z Q M S i a p l u 5 O J 0 B b O T k V z 7 e c V k U i i V J S G r 8 X z R 8 X U C P T Z E R T 2 s / N z G X x c k 4 / S r l l v w D k t V q c w C M + o o j S R R 2 v K U O u q M F Z T F W a R S m O x a W G 8 9 b A 4 U T a i 8 s t V 3 h / n o J h 2 1 P Z N s V p x Z 3 p 6 z s J c 4 9 a k H t 1 K v O e h 3 T I o x Y P Y d 1 7 + B h z 5 1 T 9 U 7 c 0 A E o m 5 d 1 s l y + F 6 Q J t 6 / m h k 5 U y c d U 6 o E + L R i F c V h 7 W N U y N I D 6 Q w t H M o m Z g V 2 o m c W 3 B O y a i a w n j x N n h t D 5 X T N Z h h E e Z g B 3 q r j M j / L K y c W D t 5 D e t U m K O v k j c r q A v P i W N v 8 Q l g 8 G W Y b W S w 1 N T h + h o c u W 0 3 Z B f n 8 N b v e 1 l y B H z 6 T 5 + B l 4 s D P B s Z j N y R T I y 4 9 r E W + v x T K 6 D i S C P e j J p k 0 i M D n e M W m s 4 K n N K i s k x x R g R A a + Z H Q g q t j Z n G M V h 2 G q O H B m H v D u E t m 5 i b O g 7 N f A u 8 z P 3 I 7 H o I 6 Z 0 P Q b d K 6 v V O q w b U n k F q 6 D 4 0 / X h i d 0 X k 4 H Y k E / F d 7 / / u p A W c f e m D m 4 J M T r J 2 r k + m 9 a E 9 8 d l H o 9 K d l l q b 1 I 7 i f D d v W o d Z G w A O L 6 n j k c w e 1 P 0 l 6 f i r 6 p M n M D Q L p p a G b Z Z g 6 V l U T l S R 1 U a w u H A K u f w w Q r 2 F 4 Z E T Q t o 2 g s Y 0 w o m 3 q 7 V T X M Z R d d K w j B A Z U X r H F t I 4 2 7 i 8 b I m t A N 3 3 8 a 6 3 3 p Y c A Z / 7 v S + g v v t g c r T x Q I V C y 9 S d 3 u h j f e h u V E c z X F Z k S k U W g h U N u f Y k t D u q Y p B i b V x t L 6 x L J o L W q h 3 W s e S e E S l 4 E v n d a Z g 7 W r C 4 v i o Q X y w 0 0 G i X o K U y I v 8 M Z L J Z G C l T n F h D J J + J r 5 / J 4 S s n c t u K T M T 9 H / 7 B p A V 0 i g M b m k w s b 8 y g Q 5 9 M l 4 Z u H 0 g c y k i c z G k H 5 e Y h d P b O I N I C m G D x R E 3 k X T w Z e y n 4 k Y e l z h k s + q c w e H c G V l l H 4 I Y w g s M I W w s w r D i i 2 G z V 5 Q f i 6 t + A f 3 Z b Y v y x L y Q t 4 I s / 9 G + S 1 s Y C S z o z i 4 U 5 k n 1 c H v T w 2 T K G l u 4 F n h 1 C K q u h P n E E Y q r U g y 6 a s M L Y t 7 o c Z P U i x j M H M W L t l R 8 h i 8 K k r U q I + e k K M P F G I W k K Z + f m k M 3 Z q L S n c c + E i 1 d M L m E y 3 0 B 2 G 9 U 5 f + D n e k s 0 u N l 0 / S 3 f l x x t D F D e 1 V t x k Z n t O t l + t d B T d 1 e x N P R N 5 S + Z Q 3 L x 1 P W L V L S P 8 P U L t w d d H / L C Q M O c c w x L 3 p Q K Q q h F i w M u g r a W R P h c l M t l Z N I 2 8 v o Q n l 2 0 8 f c z Q 5 h p 5 N H 2 t s 8 P N / p E r 7 7 e t 3 / o 5 5 L W r Q e t 0 e J y V c m 7 A q c 9 + r h i X H Q C o R s 6 Z 2 p S i r l 9 6 4 C Z F U I V J Q t J w r Y W B z U C k X 5 h 5 I M F T P J j B X T q 3 G B N C F q 8 U 8 1 D M X Q e U m J 2 t t / 8 B d O M z h X + l 9 H / 2 A 3 Y I / d q w G K b n B I Z v o o K T X 3 0 8 I I 9 W i X J C p h G F J N G 1 K B 4 V m a U Q T r K q X N G l B Y q X S j X G l 5 V G S 0 u W q T E U z A K a h U v Z Q R H w z 3 l y 7 V + W w c v + c 2 f S l r A / H 0 P J K 1 b B / p J n F N i s U 1 a p j 6 u D Z c w E Z G 4 U 6 K j 5 W l 6 F E t A L Y r z / V y t q a w X 5 6 N I M k 3 + X 0 r d D U s b U M 8 L t b i y L L M q / M C F 2 3 D Q a M e J u J z X k g c w X i B R t w 9 2 f u n P k e J 3 J 2 R Q + f K v / c + 4 f Y t A I r E E w G Z c j L l R o Y c n 4 l 0 z z g e t U C i U C b R 4 n 9 x Q 6 w h t M i o t y d e S T p E g g I e M P i r k 8 G B r o 5 j I 3 I 4 R e 7 e S E C Q U y e X N / L W q K s t R M J 3 O K l J y 7 m t H c f t Y q X s + 9 s t J S w a V w q 2 T V q w R T s t E I v X T h q 4 v 9 F J m / W 3 5 G T b v g h b I E D K R O B c D R V 8 E C 8 U 8 q 8 u a c O e / g f D M w 8 D s 5 x C 2 T q D V n I S Z L q g 6 f P P z Z 0 U K W q q s 8 6 5 C P X 6 D L Q 5 7 f h r Z h Z n k C P j z T 3 4 z a d 1 c c A E n 8 + + 6 d T / 6 u L 7 Q L X N 9 c 5 8 K 4 / M G 0 k I j R 2 5 t J f 2 U Y 7 Q O v G g Z l h 5 v G 1 q b f Q b Z 0 R c h u / / d y O x 9 J 8 z C A W T z b U R B L A M H B w e V L 8 V d E R k J z F t r L d 5 W x F 3 / v V c O L O J u J E l F 3 Z u F O B d T l E d / c v a G Q q / U T 0 l H T 4 5 W I d R j a + S j 1 9 m Z 4 x f b o g s R R A 4 y m R R 8 p 4 p s a R h a K i Y k y z q L 5 h N t e V Y s V F r V N m c N C x K J l W O X O 9 P Y M 3 R U P X e r Q v c 9 7 P p C b x H h p / / P t 5 L W j Y d a m y a 3 f s D h 5 k D P j 2 V h z J T V Q s K B 1 C T K + i S s K K e s 0 v l g A G I 9 C z W Y n h T p d i c C r y 3 y b h a m P Z I 8 I p Z O f k g t S s P M i K U T i 8 Q S Z Q x K d M I G l s I T 6 I A p T R H M 1 O b d M O B S e N l / / M m k J R A L 7 t s 3 P g m W S o B 1 O u g j 9 f 2 k m w f d z M o F 9 1 P Q v a p K k L C M j E o 1 4 h z T e u j m 9 5 F Y E 9 m D m L Q P I W e V 4 X c a C B b + H u b A H c n j M e R 3 F a L 5 0 E R a c v n i 4 O C I + r F b t X j P H y L Q X d w 2 + l R y t L W g y + C x a 9 U S 9 y / 9 0 h 8 k r R s H + k k M P L C s d B 8 3 F 3 o m k 5 M R j F n f m v h N y 3 B q j 6 N Y O 4 X i 0 l E U q 8 d h t x Z g C l k M r 6 n u s / J D F b w A E 1 E G a J 6 G L 5 L R c 4 V M l W 9 C H 3 1 N 8 r a r E c H I 6 G i G Y 9 B C F 0 u V R T n H 5 f S l + O E E K Z 3 z U + v L y c 2 M f Q / / c d I S i N + 0 + M r v S g 5 u D F i R l X 7 S d q o 0 t J G g 1 4 M l 6 P I D T I c 1 n E U b t c w g V o q 7 U R 3 a h 3 p 5 P 1 o i 3 4 J U W n w q C 7 6 R R d q + T X y h v Q g z k w i z u x B Y o 8 C K W B d 5 n N k Q 6 2 0 J q h U c t K t F B L U j y m T R d 1 L S M V j r I O 8 a e j Z p b R 3 c + 9 E P J y 3 g 0 f f 1 J n W v N 2 i R u L y C R X D 6 u H X Q 2 2 J 1 t M i Q f t 4 r z N J F N z E 2 T J n q F u k p V I I z W I l m p B 0 7 u t x g A O X 7 o J X v x s q p R + B X e n v C E o z 6 5 Q d s m B i G 6 c 5 i Z H R M 1 f D z 3 A 7 M I H 5 / B j s Y V T R T F w / L b 0 Z M P P r 5 W P M m m P 4 n P 5 a 0 r h 8 Y c G D 9 Q r U U X a 5 1 H 7 c W O i d p T f N C e Z A O C 3 D 1 B q z o w s I b Q e R j v n 0 C c 6 3 n F G G s N P f Y B X I 7 7 k d m 9 B V w Z r + G x p m v q u f y B / e j Q J 5 j S F t T u x Y y A z 2 d T Y v v V R I p m V M T v 4 H O 2 u R b K 3 z + 6 n / 7 v q Q F n H j b e 9 V O h N c T L E H N g M N 2 3 R F + I 0 L 9 E s w C X w 0 G H j p 6 U 0 S Z j i B J k l 0 P h v h R t F L c 6 l P t C x U E q g B L Z u J + 5 H e + B u 7 s l + E v P C q j p 4 F W f R q t z h i W Z o 8 I q f h q + V + k o Z Q e E w u 1 9 S Y Z j X Y z a c V 4 5 r 0 f S F r X D k e s O 7 H V 6 4 R v R o g 7 Y 6 B u T M E / J Z J B / p l R V i X D s g o S b w T z 9 M 4 H o 4 A T 5 b 3 K b 2 I G O a 0 O 5 5 a 4 l U 0 X 6 Y n X w h q 7 H 2 5 r W Y h 3 E i v L e 1 D y n 1 H P V Z Z N O g S T Z + M J 4 x g 7 B 7 f G n N R D P / j a p A W c 3 n 0 Q 7 a G x 5 O j q Q T + J R f c z 6 T 6 R N i r E E / K R m u i g g E k E f p j M N f U Q a B 0 h V q C I x m U c V s T M c U 2 O 7 X N + F 8 n B W n u r 5 z s Y G i d o t T g v N f C i B z A w N I k w d 1 C k i q M m f J u N h p K E t F R d 5 L K 1 p L V 5 k a n M q 1 s X 3 / 7 1 / 5 2 0 r g 6 8 h i Q T / S Q m s / a x c a G z j g T R s E 9 D m 7 p 4 w i a J x + z y j l o O z 2 z z u i r L z N t q x L K v p S Z v 2 + 2 W 8 p k Y + a O / z D V S m e F 7 o C 8 9 K q 8 L U C 4 P K I v G D P Y u O F e l r 8 o j 3 I y 4 / x d / O G k B S z v 2 w h n s T X R f K d p O v I n z Z t 9 7 d r t A p w W i f M s M m 8 i a J Y Q X K x + x T g C J k p C S j c T x / Q 4 6 l C Q s N y b v S A L R Y n E T a 6 6 b I q n c q I L a Y g 3 z M 8 N c V a U 6 i n q f 8 6 J 7 k 4 P H k 9 Y m h F j t w W e e S A 6 A J z / 0 u 0 n r y s B r w 9 1 I s p l + I u t m g t J o X K Y R i l W o F 0 8 i e 3 a 9 b V Q 0 9 Z z z M d t 6 D q d W v o M l 7 z S q n X m 4 Q U u I x C h e S s i U U t n k T D d S s o 7 v I c f c w c M s j M M 7 m 4 H v e U r 6 n R / 4 m K l s 3 o 3 G 7 v u d X 0 h a g M N S a f t f l B x d P m Y X F l T k j j v Q 9 7 G 5 o A j F l b l c m m E U N R g M b y d u F C 1 L O s y r e y 3 q + U f n g 2 H 0 p l d F z V t A x Z 3 C d P M I Z p p H 5 Q 3 i B Y b z z y 2 h d i x C p m i i d C i F 4 Y M D Q K m B 1 p S 8 r 5 i y v N Z z 2 O v N U Z G G m 9 d P 2 P / p j y c t 4 N F f + 1 9 J 6 / L A r X 4 4 + E y M X L 1 E 7 O P W Q r G E h O m i 0 a 4 g a h k i A u O V u p y L U h E / s W C r n 7 c e u G D Q F T b u L r 4 I o + l 9 a F U c N I + n k B / M Y f R u G 4 W x k p I y t G K 5 I R t + p 4 N I 1 F 5 W L 2 C H f S c s z c Z 0 d U / y b p s P d 3 z i t 0 X y 9 S Z y F + + 6 v G 1 p G M B p O w 7 y t r 0 m s N P H 5 o M I s 9 g 6 d c G I n m 5 w / s l b I / O 4 w p Y E 6 4 a 4 G W L f V T w M Q 2 d Q I 6 4 t w Q l a n m / W 6 1 h + x o G 7 F K F 8 y M D A Z D f Y w c 4 m 9 A w D 1 Y n M o Q A r c 0 3 5 E P I q + S S j 9 u b e U / b O P / r N p A V 8 7 Y 3 f k 7 R e G J y c p Z X O 9 n P v t g T 0 K N Q w n t 2 P o j m E I X M X b G s A m d T 6 d a t J M B K G y K T y 6 L g d j G X 3 Y S J 7 Q D o F Y G s D M K a H 4 M 3 Y y E w A 4 3 c N K r J 0 Q c v E u S p 2 I M 5 f 5 Q a z C B q x L K Q v 5 X Y 2 b 3 S v f O z b 0 F b l M c 7 8 9 E e S 1 v p g j X D K u / 7 k 7 N a C P l n c D 9 d x Y a e E D G J t U r o J x 2 + K 5 L O E b e J d a Z a S e o w E l t P j Q i l f E b C c H Y 8 n Z Y U c J M q I v Q f h V A F B J 4 K 9 1 8 f A + I B 6 b C 1 i O c T z y k K Z a f l 7 F g I / t l h z z c 0 7 S v + D n / n e p A U c f 9 t 7 + S W T o w t B I m X U A s u + v N t q 0 D m P x I 2 r q 8 v i O 4 m l 0 I w I I + U d M D 0 b l l i q A W M S Y 5 n 9 G M 3 s V T t 0 c A 2 U J U S I A p I j 3 j O K H a Q 6 W x W + h B g 4 m I c X r m / h a J V I Q m Z K y B 9 T 1 s s 0 s 6 p o C + e j T i x t z u X Z p e N P w 2 z 2 a m M 8 + S M f S l p r w d 3 Q e a 3 6 R N q 6 0 P k D k 1 T x j y y j a t Z F d a q G Q k Y s z K k R O F N p V J 5 t Y e H 5 J f g d E X 1 B o C w S 7 7 s 1 9 r g c w 3 Q G U d x r C T m z 5 M o l Q Z + M V o l V l E I v n o 9 S H N 2 E e P C n e v 5 S Y 8 d e R P b a c D e v M U t 2 c Y 1 S n 0 x b G 3 o 3 9 6 5 Y K q k M h 9 y I W A u R f x 3 l B w X I 7 x E J N y 6 W w 0 + h d p Q b W J u o P N P B w n d q m D + y A N / 1 s H C 0 g n a w B C 3 F R N s O s h c p u s K O F W d S O I p M y r r p D p x G / P w 4 a X Z z I d V x Y D Z 6 6 V J f / M j a D a g b Q i S S q F / 7 b n t A p 5 U h q T z P F y k m / s z 8 3 8 E J p u G 5 D o p D R U W S V E 7 D 6 B 1 l D N 6 V Q e E A k N 7 t I j d h I i X + V f O U y L a w i P J t I v X E 0 n G R G y d 5 5 + o n 1 b o n x 2 2 h 3 q p g s T 6 D q j O P j u + I x E u r 4 A T z / w x L F 6 L F w Q h D v x k m i n / j + t 0 e / M C 7 5 T 5 G I N / H L Q 9 J S y y v + I X 8 X v k s / c L 1 X 3 v j b 3 3 c b O g d s S j 1 2 o o K P F j V v x W r 9 A r s u E t Y k 2 t i 5 l t z y q q Y K v W F 0 k 4 6 f 8 Q t a D T k h m 0 M 3 1 7 G 0 J 0 Z 2 K P P C S l t V X B l v n M c T W 8 Z b t h Q 2 R f z z k l U v B k 0 w w o M z V A T x K u D F X E z P n 4 B P 3 5 j Q g a P g W O 9 C k Z / 8 e H f U / f M v z M M T g X 0 5 d 1 2 g + 5 3 f B S K R R i V L 8 L a 8 U a k z H g V 7 c i + Y U S + g d r Z m p J n h F p 2 o f 6 x 8 + v K w r D M c k f + z a 2 c E O v j y m O 9 T j T X f E 7 I F / t H R C Q W i B u t r Y b f l P f J x a H j I N x c j D r 0 J x 9 L W v I 9 0 l n U 7 n q l a j P / r o / t C d 3 O p e F N f 1 Z k 3 D + E p q / t 7 J M v H o J e L 8 F X c t B U Q Q g v 2 a b G N O O Q + V J 7 C p 2 o q b L Q O 1 p T 1 U L n w s M u m N b E S V + G 3 a v O W T k T 5 / c R l I R a Z M G Q 9 z o 9 f 0 w I p U 5 v G t z 9 s V 9 J W s D X 3 / b e f m G U P q C H C 1 + F t f O t y e F a M H n V G v P Q O h 1 H 5 B h W N 8 T C U A I 2 3 R W c W X k W v u a t U e u 0 U G p Z f W Q n i x V 9 d W y E a Z W S R G I y d E 4 y 0 c f o i I V 0 P Q d a x q W C 2 j Q 4 / D 9 + K 2 n R 8 u o 4 8 6 M / n x z 1 s Z 2 h Z 3 a + S T W 6 s o 6 g B V G + k 2 W h M J y H u D 7 w X V / N F 9 E 6 u V 4 b l c 6 M m u R N s c C L y L 8 u S K h M W F C y k E t D 4 o W J J n z d x e z K c Z y p P Y v H j 3 4 Z r s v I n o Z 0 R k c g p K I 0 3 E w u x 6 F P f j R p A X / 9 j 3 r 7 5 f a x v a E H v q 9 C 2 b Q W J B K J x Q n Y 1 Q 6 1 N R i h c r y R W K k I i y L z K O O 4 Q w e C J o q N O V W z j 2 A S r a P X l A R k q h J X A H O R Y U p Y y T b P 7 S g w V S l S a 6 Q 0 2 4 P b 7 K g d 5 H c X L 1 6 / Y q O A S 1 A y z z 2 9 q m a E h t r 7 e 0 s 2 + t j e 0 P V U S o j k q m I r J N K F 6 U J A c b i I j F H G T P 0 Y p u p P q 3 V O l H G e 5 i A w M l g c P i z 9 S k e + M Y N 2 S z o a r Z 1 Y u L A d I t v K w V h u w K s K S R t F e J 0 A Y 2 P x j h + a r s E u i S x s m m q L 0 J 3 l q j q / U b G w X J U L p u H V v / U z y R m g M T q Z t P r o g z 6 U d H y G v D n S X g w k W d 2 d Q / u s L 1 Y p n e w Z t R a e a a O R 3 w F H p J z h t 5 U F 0 r M 6 2 n Y T 7 b K J Y v B N p P V T K G Y K W K 4 s q u w M V k u q N Z e V T G z U 2 2 h 0 l m F s Q N n H v Z R o m U Y G y s i f O Y G B I 7 2 t a D 7 3 h 3 G 5 t D 7 6 I M R A r b + Y z w 8 9 e E K M u l P B d O 0 I v N E K C u 6 O N Q G I C x H B b Y T w h V z c 8 X 0 1 a o P 7 4 K U s s V B L y J c G k W I V 2 n Q a d r o A 3 f Z R y J f g O R r u 3 b F x Z B / l b a v t q C X o c b V b 4 K U f + W l 1 T 3 S K A 6 r 4 Z x 9 9 d K E s 1 P l Y a k 1 j u s 5 V t 8 + j 4 s 7 A j z w Y t g b L y I m U S 5 6 0 D l j w x c h d n H J + O g d b / K 1 W 5 V l 5 T x v Z b A 7 t i o N 0 J s 4 B z K V L K G c 2 D q E W q y u w V a Z D D C b A D n / 7 0 e Q I + J v f / n T S 6 q O P G P p 6 s / k N b z l p r Y U n c i 4 8 b 9 u Z e H f D t M g 2 D a 1 O A 6 X B u L Y 2 A x a c g z o f t f J e N L M G 9 M 4 8 2 m c e Q V B 7 H s z W Y B i d m K t M Y c i + U R N S l x + X r 6 z U l M R b j d d 8 6 A e S l l w L u 4 D m 5 G 3 J U R 9 9 x L i A T a 6 / t u L p a j C I E G + 6 J i + U e 1 O I F M B D t V Z R f k Y 6 K c D I y V 2 G z B n R 6 9 b x Y 5 S P R T X z x h B K x h g K A 8 O w J h 5 A 6 f B d i O p Z F Z b n / J Y W m L h 7 8 u K f 4 W a A y / T L x b V F 9 8 1 m D U N P P Z 4 c M Q n 2 U 0 m r j z 5 6 u I B Q L W / 9 P W 9 D U W J e y E 3 Y 4 l G e y 9 0 7 k Q P N T 6 E g n S 9 n i i 8 k 9 o p V Z p X F U k V d o q S O n / w h 8 a k m 7 P 3 I i u + 0 E p z F b P 0 5 c f R j a 6 c P t 1 E 7 6 a h Q / c j Q G N r N J u 4 Y v X V 1 z j m V c H 7 h / b 0 P r 9 2 x v X b b 7 U m r j z 5 6 0 O f m 5 p T z 3 U W t w / 2 b L k T Y 1 O D o c V g 7 H e V V Q Z X I S S E y m C w b o o N 4 j o k 1 K Z i C p K 0 J S k R C R l d V Q 1 p w z i h O e k L G 2 d a x O I 0 p Y y B w 4 1 W 8 r V Z b L K G O U X t t B d u b B S 4 C Z I n o N Z D P d f d / 6 6 U Z f e t H P 8 z Q Z 3 L U R x 8 9 6 E N D g 5 i d n V U H N W d J 3 a 8 H T W S Z U W T 1 o x C u 1 h D r 1 I K e D Z X 0 a z V 7 n Z 9 y j 4 s H u T f v 6 p y + 1 S D x W J 7 M 8 L M I A k 8 k l l g E Q 1 e + V D b L D Q i 4 U 0 e I F 4 3 f 3 A A F C 6 a s l 4 + 3 4 y s P J 6 0 Y x 9 7 1 Q 0 m r j z 7 W Q m f n n Z y c V E V S l t 2 5 5 P S F y L h l R C V X q O A n f l E M S r + c n U e z 6 q o o X y D H X X A 1 L j M q z g e t G 8 u T e U Y L n b A F r + M h Z R j I p D N o i t z r y G d p y f 1 g u i m + V / K i m w D P X 7 9 I z C t / t b e v 0 7 H 3 / E j f O v V x U e i d V m y V u B Q j u I j K i k L A L p S Z D K H Q 9 Y u 6 i G v 2 y Y N i v c 4 H M y p U U A K x j L L 1 M g q p E Y y l 9 2 P E 3 I t 0 K i 9 E 4 r L 5 U J G q W C z B t n P I 5 f M I v C Z e P B m n N N 0 M s O L t + T A b K / K 1 e t / r m e / / i a T V R x 8 X Q o d X Q a c + p e R W P j O Q n F 4 L c X / g + m u D F Q w 8 M G R u Q i R a a C F b Z H 0 / X 6 g T h y X W I h J L F d f n b o V V O K i h G V T U S N 8 N 2 4 e s e C m + C g M V 9 X o N 0 d L j 0 J e + h p z l I W t e f r j 7 W m C s M 0 n 7 j v f c k 7 S A 6 X t e B S 9 f T I 7 6 6 O N C 6 J m B 2 9 W e Q 5 o z j U K m h F a D k b w e G O 4 u e p O Y W V 5 b w J 9 W i S F z + k p e 0 I G h c S 5 K F + p w d y n 6 S M w 4 7 w U R / V X 1 y 5 v + s t y q S u I x 6 1 y F 4 8 0 Q X t t D G I T I N R + D M f R i a P m D 0 M V s v n S C 6 U k 3 F v T Z z r d Q G p f m 0 z w n e O y X b / w O 7 n 1 s b q g e r 6 V H 4 E U Z a I 3 n M V q c V J 2 r i 7 H s f u n U K W T t t b 4 Q 6 5 k r w k R i k + Q u 3 k c q f h 2 D E q 5 e V 8 d 8 D p d w j O V v Q 8 F g v Y U Y f A 4 T b a v B G S U 3 6 0 4 V z Z O P I K U L I Y c f h B / J 6 w Y O w l 8 5 K h a w g V f u W n + y + X r B F T / u f L z 5 B x 5 I W k D l j h c j y M a r m f v o 4 2 J Q h G I Z 5 F S m D N 8 c R 6 4 1 h f H s A T g t F 1 a z r B Y D 0 j x 0 c 9 l W g x G + l V p N F X K 5 G E g q L t u Y a R 6 T 5 1 t q k e F q S e i T m C L 9 r J y F w H 4 x U q a t E m e 5 G d v i 2 X l k x l 8 l v p S L r B H g 1 b t u X D b 6 e j m N 9 v y Z p A U 8 8 Y F f T 1 p 9 9 H F x K E J x W T u j f X Z h G J A O r 1 W + j t s G D 6 P U / B r a 1 e P w W y E y e k H J u i 7 o K z H r 3 G Z + H x l 3 C T A C W A v m 0 O y s Y E K k 3 G h m N 0 x d r K J 8 B F U d q F x A p x G i W u X 2 o T r y h Q K K A 0 V l L b P l X Q g a Y s l 0 B / u H b s z 8 F I M i q / H 6 f / W O p C W k F 8 u 0 s v e O 5 K i P P i 6 O 2 E K J h Q j E d + F m a a a V h V e 8 F 9 H Z R 5 A 9 8 B 4 g P Q q 3 6 c E K i 3 C e E v I c H 4 B / O o 1 O h R 0 w k s c D G O H F a y k w e 4 K h 8 1 g S R l h y z q D h V p F N F 4 V Y + 7 G z c I d a F p 8 r 2 d J z U 3 G E L 1 d Q E 7 5 x / b 6 4 o 6 c H 7 0 C o m / D b X 8 F k / v p H / t Z u a h Z h 8 M i T S R v 4 y + + / f h t O 9 7 G 1 o d M 6 s P O y 4 3 L l L o t P Z j M 2 9 P E 3 K J I x i c I a 0 E W 2 N T B y r x B p f B H a k I P U 3 K D y 1 y k J 6 + 2 e F N N D U 1 k j T v B 2 g x J x 6 L y H T t D G X P 1 5 V J v z C E I v / h u q 8 E t W 5 f M R j P 7 R a v L G C G R l q S K P 2 d i T K a C U + w 4 O j V z f S V / W F O z i n t / 9 Z Z o s 1 Y 5 k s H G + 9 5 + r d h 9 9 X A o 6 o 2 z s s A w M 0 J e R / 5 S / R I I 5 b l z 1 l J 3 L z K W k c 0 W w 7 B Q c t N E a m k V n I e 5 0 n t 9 R 5 F E E 0 o W Y Y o 0 o B y k L 6 W f x f j U Y O u c + U r V g Q f l W i + 3 T C Y F i P 6 Z b F Y n r p e r 0 0 e R D l c o l J f + s 4 X s w V F 8 Q i / I 0 7 p 6 4 f q T i A k I F + a 6 r N 0 1 7 8 l 8 I u f r o 4 z K h F h j y R k v F T s 3 O 2 2 6 3 1 T l L L Y n X 0 a n J 6 J 0 K 4 A T x X F Q u Z 8 M e s a B X i q r E W L F U U M G H b l S v C 4 b P u x O 7 L + R n O U E T p 1 e e g t t p o l l t q K D E m e k z W F h Y Q L P V V I R l / Q n e + D 7 W x O t Q X H w G J q b w y j 3 X J 4 m 2 a 6 E m v v Z X 3 E F B t Y n j 7 3 h f 0 u q j j 0 t D p R 6 x A 3 c L s F D 2 k V g s z U y f K r Z c O m r + o u r 4 X f A 5 0 X A d / r P D q D 2 r Y X m 6 D q f t w v U d h C 0 h 5 T d T y M 8 c A I 4 O w j 0 p F k / 6 6 M V y + 4 i y M Q E f T a w s 1 1 Q I e 2 x 0 D O V y G Y O D Q 2 o f K t a 7 o C x U x J r 7 P L K T r 4 O B n P h v D T y w 7 9 p J x T 1 t i V f 9 6 v v V P f H 4 o f u S V h 9 9 X B 7 U i l 3 b j k P V J I k h H Z f W K Y r i v L Z m s y 4 2 Q U M q e 6 G F s U a A z N 1 V F G + P k P H z Q q B 9 y J z a B f 9 s S s 4 H a E w 8 h + j A E j D U Q e P J A M G R k p q T s s J 4 P o c L E H l M 5 L N l p H I i D z s 6 y q W S I g 4 D F L z n d j u N R g 2 t U 3 8 J t 3 o E 1 s 4 3 Q 0 8 P o F Q s K + u V i h y 8 b t + 1 B S o y I i / H v v 5 l 6 I n c J K Y + 8 i d J q 4 8 + L g 9 6 I J a I F o h L F k i u V J J + Q 5 + c C + 2 U V A t M 6 c A X l 2 x 8 S n a P B n / / t N x m Y O 2 V 9 + S A L + e Z B W E V U i i 8 T I h y 2 E D z C R 2 + 7 s h D I i 8 j T c 1 R F V K D W K 5 U M L R r Q I X o 1 V u K 9 O z 6 V W 5 z C d n a l 5 H Z + V 3 I D d + l r C j B K G D a i q 2 e 7 7 u K V P Q B r w b 0 G + / 5 z x 9 M j o C v 3 X M / Q h l c + u j j S q B n 7 N h C q M l d F V U T 3 0 m k V S 4 X J 6 3 y 2 J B j y 7 j 2 e t 2 6 p c M W q 0 L f i m A Y 3 Q p t p L Q 0 0 p m M s k Q p V p t l y o 9 Q r t 2 o A L M P I 2 v n k Z p 8 G 7 x T n 1 I W k 5 H I M 2 d O q 6 A F B w E S j 5 W b W G n p g V 3 V q 9 r F w 6 q L p Z 0 + k R w B C 7 8 Y F / 7 v o 4 8 r g U 6 / i R 2 U / h K 7 + G o w h M 0 5 I o s d V + 8 5 6 l c L V l F K j 4 r 1 O j I i d N E o + M R a d Z D W b W U h i W J 5 O P b l F h 9 H y p 1 B a u c 7 E O m c k 2 q L x R h Q Z c o Y g a R v x e e R h P T 3 C A 4 I e k r D a / c 2 M V G 8 s s 9 b O H 0 s a Q E V V m D K 9 Z N g + 7 h y 6 C r t R y w Q i U N r x G I p D F v z V q v X 1 D E 7 a t e q X C 0 o 8 V p B H Y U x s T a 2 j 6 i j y X u G a o N s V w g d J G H r g B G 9 x S e Q H n s l o v w B 9 T l U Z V s h k Z 7 f h 4 L N + a p 4 a 9 H K 0 h J W k s w K P o 9 r u v h d K N 8 O D T X x 6 t 0 1 p F O x h L w U K o d f i o 4 Q q Z M v 4 o n f + G R y t o 8 + r g z a y v L 8 O b P E k Z / + F M E g R d t p I e S i u / k S l s t H x Y / i C t 2 U m m O 6 U j A A M V k 4 o O o 1 e K 6 P 2 a k p 2 J O W W J 8 A + X B E i J B R f l f t a I S R u y n 7 h G 4 i / f g 5 + J n 4 2 b I i C 5 2 V K e j 2 h M r u c I R A J B c f i 6 U f 5 8 / i y W a e j + u n R z h e y e J M j Z L 1 0 l K Q f y + b l o E l u E p n b E N h K 3 y H z Q U 9 3 n Q 6 t j 5 s d 8 F O m U 3 b y o 9 S k b Q 0 t 1 m L 8 / e Y T s T b h e u e 1 k d K M 7 G j c F B I E E c R s 5 z H 8 o f R P B K g p E 0 q S Z m 1 M 0 i b G f i e g 7 M n 5 l R w o R v K 5 2 d h + L 5 W r y N c / p Y c p 1 S w g 3 K P z 1 u p V t U 9 L S k p 0 3 0 d b 3 z d w Z E O 7 t 9 Z w U T h 0 l a 2 n E s h Z z h 4 z d 4 O 1 l l v 2 E c f L w g 9 l k g p 5 U N 1 r R M 7 I u U T 9 2 1 K 6 d x d Q y S X k n z x i M c 2 b 1 x Q S M t j h X l F s B i a K i / G c 9 1 6 f W k j q / 4 G L Y Y r v h C D C J P 3 j C C 9 Y w + W n 2 t j 8 T s N 1 J / X c e a p G Q w e E h K H w 0 r C c d K Y 9 + 1 W C / P z Z + G 0 2 z C 0 j n q v Z Z F 6 z K L g e 5 X K Z S U L + b m z G f 4 t J t y y x H R G n a P V M Q 0 d + 0 p V v G b X M n a W 1 y c W F z K O 5 k M s N i 0 0 R Z K + b r + L 1 + 6 T v 9 c f 6 P u 4 T G i V x d m I n Z H Z E Y V C Q f l M D B D Q t y K 4 M 0 b 1 V B v O j i m h j C k k u n K 5 t y N 3 U K x K G n 7 g K z + N 9 9 x w g O a E / g / / N t s q 6 m e Z O P v N O s b v K q u o I K 0 T 5 6 C 6 f p N / 6 v 8 i G H + L e h / 6 f S Q M p R 4 J x I C F J 1 a W n 5 9 R P z 6 H a L d b C c m E S J F Y W b n v p k P 5 Y j 3 D U E M + o + H Y U h Z t + X q z 1 Q A P 7 A d K 2 Z 5 E X K r 7 + M b s l a 2 H 2 i X E L Y h M P r I g 1 + 3 y X L n r j P 5 I c L O h k 0 w k j 6 p F J 5 2 O o e g u m Y j Q F 1 v E 5 e n X g I Y X b y u 6 2 J p S K U Y z j S M q r a n j s U h L G + m s + E F i 8 x h V p D U Z O J h B 9 U w 9 J p D K 1 m B 1 p N i f C q 1 h h F 5 d H X P S t 9 l s o N V q q u f R x 2 L B G M t M o 7 p c U c / v y l h F P C 2 l S E s L x z A 9 I 4 f 5 j I G c u F c L r T T 2 F h 3 c U a h h A n U 8 N m X i G 9 O m E I z X I k L O 7 O C + 0 S t b 5 F h p 6 X j 6 b E y m V Z e 0 j y 2 M c 0 G J S q W C w c F B d X I 1 m k s i y a Y X g T 0 r V 2 2 h C M o / 7 m Z I q U j r w I 7 d B c P m g + k d i g D s + J w D W 3 r G R f k Q M 8 3 j r X Z 4 n g m s k d 8 A F v 8 W 4 c g b 4 k l j I S Z B C 0 a C V K s V j I / v U O d I N n Z k D h D 0 r y g d + b y U O E e s t E S 5 W 6 s t q 7 9 H 6 0 a f c e X 5 D p o i J Q f v H c d 0 I 4 O z 9 Z Q i B H c F e f m O B p Y d C 8 8 u v P C E L y U i v 5 1 8 5 F u M P o t v N h S h m G 1 + Q X H H B C u z K 1 i Y n 4 d 5 m 3 T s a y B U n D R L G l 3 Y y 4 r m C H I W E 2 0 j V I X Y k z t 2 Y u H 4 E o y 0 D n s 4 K 6 T q K G I V C k V F i G D u C 0 i N v 0 4 R T E l I s U 6 U q v T R u P c v 1 1 M R i 4 v z M k g M K 0 J R 9 t H S M S L o u u K L p U w y T b 1 e + Z D i q y l L L Z a v I / L O W + T c m w M 9 4 8 M e z M F J W X h i O o O X T y w j l D a / x n J L w / M V + 9 w 3 I p G 6 S e s b A 3 1 C 3 W y o 5 R s v d N 0 1 6 W w M O K g I 3 1 W S q b s 2 a j 0 y E T V v A b P N 5 9 X + v c M j o 8 o a Z Y f T C K o Z 5 S e x 0 7 O 8 G C 0 K O 3 1 H C E F r 1 v W R + H z K Q + b + k R w M Z J A 4 P C a p 1 F 7 B M m B Q 0 j L w Y t u F 2 F J x I l g 9 3 2 W W s H o v X X w 6 M 2 + I B X O Q H Z N v b m u o n F i G c 3 I J t h V i 3 i m g l E k h L z L x t u E U 3 n D Q w e G k b P T G I l M f t w I 6 f a a u b F o P R l Z T t f O 6 d f W u F C Q j i 1 9 S 7 l 0 K f t B R 1 m Z m e k q F z 9 2 w j s Y C N 2 / T V G W m L t z M n Q i X e y t q S Y 6 l p Q U V v M h k s i o 6 S O v F Y p n D w y M q r N 6 V X y Q V w X L P y r o p y 8 Q 2 a 2 f E 8 1 i m Z Y q v 1 k R U K a F x R s j p G S j f Z q P Z 0 Z X 0 4 2 f k F I B 6 H 3 n N j j K w d / D S I f k + t j 7 i X r E K H O 0 J F Q A I Q 5 g Z E 5 a W l 9 H 3 S j u M E D G M 1 0 k p f X Q Z 8 C I W 0 I z E S o 1 J x 4 + Q n x R r t B D n G D L g Q C w s n E V h e J c 4 X s N w 5 x 9 T 5 1 j Q p V w e R D 4 v s l E + d 9 a 2 x T d a g Z 2 L L d b w 6 K i Q q q L y A I n u d y Q 4 L 9 Y F y U E r 2 J h v w g z L s M R n G j g g 3 9 0 U 3 8 y T v y 8 v G y 0 E a 1 5 D V N s 6 l u V m 9 u e t t j 1 0 + h 7 n Q 8 1 B i Y T i a M 4 C L h 4 a c O Y u j 1 D d p R n s f X E p s c s j E 1 H 1 5 h U B W O y y 1 m i p z I k g s 4 L K 8 y v i Q 3 l Y U j 7 R k I r u h d a Y + D I F u I v f U C u L Y z J Y Y q V i 0 t C X W g 2 S l E G J O F D R 0 7 h s 8 5 D v y V B + 4 A X Q W 2 U M H L J g i c 9 l F 3 I o 7 R v G 0 / N Z v P 5 A C 2 e q h p K T D L 1 T W h I F y 8 X L d r o 4 O L i 2 o m 4 f 2 w 3 A / w d g H h 9 o N J a o t Q A A A A B J R U 5 E r k J g g g = = < / I m a g e > < / T o u r > < / T o u r s > < C o l o r s / > < / V i s u a l i z a t i o n > 
</file>

<file path=customXml/item1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2 4 ] ] >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 2 0 1 5 - 0 1 - 1 1 T 1 9 : 3 6 : 1 1 . 1 5 1 4 4 2 3 + 0 1 : 0 0 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P r z e w o d n i k   1 "   D e s c r i p t i o n = " W   t y m   m i e j s c u   w p i s z   o p i s   p r z e w o d n i k a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> < T r a n s i t i o n > M o v e T o < / T r a n s i t i o n > < E f f e c t > C i r c l e < / E f f e c t > < T h e m e > B i n g R o a d < / T h e m e > < T h e m e W i t h L a b e l > f a l s e < / T h e m e W i t h L a b e l > < F l a t M o d e E n a b l e d > f a l s e < / F l a t M o d e E n a b l e d > < D u r a t i o n > 6 0 0 0 0 0 0 0 < / D u r a t i o n > < T r a n s i t i o n D u r a t i o n > 2 5 0 0 0 0 0 < / T r a n s i t i o n D u r a t i o n > < S p e e d > 0 . 5 < / S p e e d > < F r a m e > < C a m e r a > < L a t i t u d e > 5 4 . 4 9 2 9 7 0 4 7 0 4 2 2 9 7 5 < / L a t i t u d e > < L o n g i t u d e > 1 8 . 7 6 9 5 5 3 6 5 1 6 1 1 7 9 4 < / L o n g i t u d e > < R o t a t i o n > 0 < / R o t a t i o n > < P i v o t A n g l e > 0 < / P i v o t A n g l e > < D i s t a n c e > 0 . 0 0 5 7 6 4 6 0 7 5 2 3 0 3 4 2 3 7 2 < / D i s t a n c e > < / C a m e r a > < I m a g e > i V B O R w 0 K G g o A A A A N S U h E U g A A A N Q A A A B 1 C A Y A A A A 2 n s 9 T A A A A A X N S R 0 I A r s 4 c 6 Q A A A A R n Q U 1 B A A C x j w v 8 Y Q U A A A A J c E h Z c w A A B L I A A A S y A Z j S 5 C 8 A A D R A S U R B V H h e 7 X 0 J l C T Z V d 2 N y I j I z M i 1 9 q W 3 6 X W m R 7 N p 1 0 g j j y Q k R o s l a 8 H 4 H N B B 5 g A 2 w s c G Y Z Z j J C N W H 4 M N M h w b Y R k j D h j Z x z L C C D w S A i F p J C G G G Y 1 G y y z d P d N b d S 1 d S 1 Z W r h E Z m 9 / 9 E d l Z 1 V 0 9 v X f X k r c n J 3 9 E L p U Z + e 9 / 9 7 3 / / v v a y v J 8 J E A Y h k i l U m B b 0 z Q Q c 7 P T G J / Y o d p E G A b Q 9 Z R q L y 9 X k E 6 n Y d s 5 d b w e f N / H Y 2 d y a L j x + / V x Y / C 6 n 3 g n h p 5 + X L W d 4 X H 8 v 0 / E 7 d G 8 g 3 L + O z g 6 9 z J 1 f L P Q 8 T x Y p q n a L c d B N p P B d u k B 2 p G n n 4 x I I J J p a H i Y p + I H 5 F x M I B 2 e X C A S i c 8 h K k u L y B e H h T A u d H l 6 J p N W 5 8 + H 5 3 u I N A t f e m 7 9 x / u 4 d u h e B + 9 6 2 7 7 k C P j U Z 0 8 h S g a 9 W w G n 0 0 H G s l T 7 9 O w s d k 9 M q P Z G R x h G 0 s e v n f b 6 w O A g x s Y n U B 4 Y l E M N Q e A r M j n t F t r t N p r N h l g t I Y f 8 c L Q 4 i w v z i k z q x b o B P Z W G 4 / r y u k D d u i A J o x A w t B B D O W n 0 c U P w 8 v / w g a Q l k N / t V p K J M B O V U 6 3 X N w 2 Z A l F n i S i 7 Z u i m G Y 8 m J B F v h m E q 4 m S y N i w Z a S w r L R c o F C u U V d Y q u 0 r i 0 W r x M R I r C F P q 1 v F o 8 o E I Y v I 1 U 6 w U c M 9 E B y k 9 e V E f 1 w 1 G u 4 m d X / y z 5 A j 4 q 4 9 9 P m n d G p B E t F B 0 H 8 q F Q n J 2 Y y M m U 9 z 3 r w d 0 W h 7 V W G X u D E M I I p a K l o n k I s k I x 2 m L 7 F v L D E 1 7 Y a b w g 8 p n x u s P O K L p e x a s j 2 v H / j / 7 g 6 Q V o 7 b n U N K 6 + S C J e M t l s + d c g 4 0 O P 1 F U + n U i E 6 G n 0 x n V I D F I n i 5 S K U P O x V a o e 4 E Y g L g U g S 6 G j h f g z r E 2 J k t 9 U l 0 X y G h 3 1 8 f / f X I A P P a z v 5 2 0 b j 5 m F x f R k b 4 z W C o l Z z Y + a J m I l K i u 6 4 k 1 7 0 Z J t x q U g 4 a x d r S h b 3 Q + K P t W g y P V G s i P 7 z p N B L 6 H g W z f n 7 o e 2 P c X f 6 S u a x d T r 3 9 n 0 r o 5 o J 9 0 t r K k f u u J 4 e F z g Y j N A H 5 2 w r g B l v Q C Q n X / W B e 0 V I z 2 E X z M t m 3 V J n i e Z D r f a k V R A N 9 z R T Z 2 1 O M 0 d V m R A s R Y L p a Y f V w b 7 v u d n 0 9 a w N P v + 2 l E 1 3 m k v R g Y e K J F I p H G B o c u G I Q 3 C 6 6 3 Z e r i g n c 9 n 1 B E H H y I 0 G 6 3 h B s 9 v c n z 6 z l z f K 5 h p o W M V k K 2 C E t L S 0 o 6 O m 4 b 5 u a Q 2 B s W + T P H o Y m P 2 8 X z 7 / i n S e v G g f 4 G g w 4 c H G m R N o u f t B p h o q S u V w B i P S h C O a 6 j D h T W I R T h i 1 z r u O 4 F H y a 2 X r 3 X 0 D o Z h q X k H c 9 H E S f 5 N A z L j 0 C 5 m M v l 8 Z q 9 b v z k P q 4 K r / / x d y Q t 4 L l 3 / T A 6 h R v n u 7 T l N 2 8 7 j h r R G b m 7 U S P 7 j Q Y H B O 0 m T C / H V 0 d I t F J d R m 1 l R e g L u K s J l o C R v n Q m D m C s J h B D 5 n w R 5 V 0 Y c g 4 r H r l S S W T Q M v l 4 H D m k T H A d W q g I l t z 6 u H J o M o B Z 9 W p y B B z 9 x z + a t K 4 f q D C Y 4 V B r N J R v p D I d b u C o f q P h + d I v 5 f 5 m f A d F K E b 3 T L l w p s U 5 q A D d y B 8 v b F c C M m R O c K I 3 F P K c j 1 j + n T 9 6 a e h 0 4 v d w H E / 8 K B u 6 + G T U 4 S / d 1 f e l r g b 3 f v Q X k h a w s u 9 O t I f H k 6 N r B z s e Z R 2 t E k l U z O c 3 N Z G I b m j 8 Z k l U x Q D K s H a r p S w T i d P p u H L r q I 7 P C 8 r A g i s X m Q E K h s 7 j V K O 1 F i Y S 6 0 N C n R / x 0 0 Q i e L 6 8 h 5 C L X 8 p M c r y M q K 1 G j T 6 u D P v / 7 O N J C 3 j y x 3 4 p a V 0 b H L e j i E Q F Q V l n b 5 H c O 5 K J f d g U d X S z o A h F 0 g w N j y C f L 8 g t r 8 h D X 4 i 3 + H F d a e f u a M U L H 4 a x j 9 S 9 8 R / v 4 + f E 7 S D o P a f d b s h 9 A r F Y J N Y m l e O 3 D C / 5 T z + b t E Q p 2 A U s 3 v O q 5 O j K w d + Q J K o 3 m 0 i L M i G R 0 p s o 9 H 0 p k E y 8 3 e z v t K Z L 0 0 + i d G N o 3 H U Y 9 g 5 U D l + j U U e h W F I k o P V i q D S T t t S P 0 k X s S 8 X w / Y 6 M c L 4 K R p w 8 e U K 9 h 5 3 t J c i S d M p a 6 S R b H 5 e L v Z / 5 R N I C / v 5 t 7 0 1 a V w Z X Z N 3 c 4 p L 6 D U i i Q o 6 T 9 V t L K 4 Q y Y F O + 3 o q 5 s X V t h J J 2 6 k L r i W 8 U X 3 D 6 W l 3 / i l h t Y X r P c R V 5 G I S g P 3 b o 4 D 4 h X 2 r N J J q e t I v 9 S d 7 L x u C z T y r L 3 k X l R z 6 Y t F 4 Y H P S a 7 T Y a z Z Y a I N P y u 4 w P D 2 0 5 E n X h e p 7 q p 9 n 0 r V n h s C 6 h + C P w 4 l P 6 0 b o w Q d Z 1 H P U j 8 B w l n A p Y h I z s 9 V K J o t A X M m V U e J w + G N d L E S S o O F O q v R q 2 2 b d Q l 4 v X / U Q v V H 7 8 E t a J 6 5 E a Q q L l W k 0 J b u b X 5 X O 2 U g V b G Q z v p 0 V F d d d i 3 Q r o c R J s r 2 O T 3 T E h 5 E e p N 3 H q 1 C m 5 r 8 u P x K h c v G a E Z I l H O C 7 z q M v r Q 7 F A k f x g G p q i y S k N u 2 Q i O I e 1 3 l q T Q b t v o S 4 H o 9 / 4 C r R V 8 v o b / / L f J a 0 e G q 0 W F q p V u P L b 0 A n P C 4 k G i s V N O 2 9 0 J a A v S A P A y O S t h l q x S x L 4 Q i J L S M A U I R K M H 7 B R r 6 m 5 J 4 5 s t d o K n y 5 k M V C p L A u h d A w P j 4 j F a i s C D g w M K p m 3 3 i j I 9 1 s t M U h a P r f V 0 f D V E 7 f G N G 8 m v O N d d 8 J s 1 l S 7 v n M / P v f 7 X 1 K / D 8 P b v L b 0 a W 3 5 3 b a m i L s 4 u l G 8 j R R M U Y T i Q k L 5 Z c S 3 i a 0 O 5 5 o Y S q e / x A / c t U q U b p 7 n q v P 0 r Q h K w n b b Q V F G Q 6 J r 7 V Y T i O + x m m j d 4 4 6 o x S 8 9 d + t H l Y 0 M q 7 a M t 3 / P 3 c k R 8 C u / + w h 2 j o 0 p A m 0 H 6 3 M x c F D m Q L L R c g l 1 E o D W I m v b 5 J T q 7 E z R Y J t + U y w B f b F M z D w 3 F J F W T + C q E U I s G z M t + F w S a T W Z i N V + F k E y k Z i R 7 8 J M 9 W X f + W g 5 r s i 3 Z R V M e M n P / U B y V g Y r G d A O 7 9 u n I n P b l U x c d s G l I n F f 3 H j X Q G f n 7 4 a / u S q 3 a 2 F I E k 7 0 k g z d y V h P r B S / y G r C q I C F P I + E Z M C C P t n 5 6 C 5 Q X A 3 m + / F v 3 L f j w u U g 2 w W 8 1 q 5 Y + B X x A a q N h k r 3 Y c j X z q Q x U h 7 A g A w 6 O 4 5 + I 3 k 2 8 O m P P 5 K 0 t i c o c T m Q W N I H N y o U x U k Y 5 t g 5 T k v 5 U s V i S Z G m W C o r i z R / d l a R z v M 7 6 p g I Z J T o k i 8 j f h b b X M 1 L 6 8 W 6 E 1 3 w / G o C 0 q K t v i 9 n 4 / f Y 6 u B 1 o O a f W 1 z E f K V y 7 v u n x f K X C g W U 8 3 m V o b B 6 9 e i D / / r d S S u 2 T v 7 4 7 u R o e 4 E R S + J W h c K v B M q H Y o M / O L P J e w m w F 4 L + U h R G q K 1 U Y Y u P p Q u B S C z O K y l y y Y 0 1 J 3 i O Z c a Y d l T I F 1 S w g 6 T i 8 g / m 8 x G t V l N Z K B L 1 T M 3 G c 4 s b d 9 S 5 U v B a M A O h G 7 6 t t 9 o Y G S i r 9 u W C U b 1 3 v 7 l H o M / / l 8 + g e r D n S 2 0 H c A D i t b y Z q U P X C p 0 d m t k P 7 P D M 4 1 O k I T k S s M 2 w O K U f 5 R 7 J U R 4 c R M q I I 3 9 d u R j K l + d 7 8 P W B P L d Q L G J w c E g u i q / e l 6 F z + m S 0 g p S I D H T o Y s 3 o T + 0 d u l A m b h Z Q z 3 N W f m l l B W e X l h S R K N u Y W J q R a 8 X b l Z K J O P x H v 5 m 0 Y u u 0 3 c i 0 W K 2 q Z I D N R C Z C 7 z R 6 8 o w W h f X J Y t 8 p J g o J 5 Q g R u s E I E o Y k 4 H G p W M b K i j j P j b q 8 l s E I U Z A k o L y W y s W X 5 3 Y D G H Q g c / m c e l 9 G B d V K Y C F q l 7 y b Y Z K X m R + s 6 r N c Y w 5 c K / Z 5 Z C D h j z 5 U K m F s a O i 6 B Q w O f 6 J X I + L v / t m H k t b W h 0 M / X P r I c P n K B 6 G N A O 3 k 0 1 + I 0 q 1 n o Z l 5 B J G J d H E H j H J c P Y c W J 8 4 e X x u 5 Y z S v e r q O d m o F o 2 P j S i b S A t V r N R g i c 0 g e B j C 6 r + F k I / 0 y J s s y W l g X J 5 z 5 g r R S l h W v t T k y b + D 0 8 s Y Z j W h 1 V h o N l M T S V G X A y L O s m h B n d f j / R q H 0 / F N 4 4 / s f i g / k 2 v z J Z 0 + r + 6 0 M X m 9 K v M 3 g J 7 0 Q t M r i T E T J R 0 P B C F 0 + Y 8 C Z / T K s H W 9 6 w c 4 z 9 d g C n K C O 2 1 6 6 6 1 w U k K A 0 D G Q k 5 / q q 9 U B n X M l C + V u m m V a 1 / 4 h T y y k c n b 8 1 K S O 0 j Q 2 R a p R v T K i k 7 8 P g w M 0 g z 3 p g J V h W h C W O f v f 3 4 t s / 1 Z N / W x F N s f R Z u e 4 b M Q x + p d B d l 5 0 7 U u H v V M q E F x n I 7 n 4 I 7 t T D 5 + T Y u t D E 8 U 4 N 4 I v H U q i v q l 1 O K U g f i l a s C z W X J V a K 4 E V j e D 6 T Y X C i 9 / 7 W T b q W H A U r 4 u + w 0 A g l G 4 8 5 m l C q U b Y x 7 4 0 S 7 l a R q X z s 2 + f I R D z 1 4 7 1 S Y V s N 9 D U p 7 3 K M b m 4 B M h G 6 k d J V x K 3 F l b i + q 4 h F P y q 9 6 y 3 o V J 6 G 2 1 p A p 7 N 2 S X y 7 1 o b X 7 u A l L x 8 Q i Z f F 5 5 7 y 8 Z m n N J V K R J A w D G D Q E h F q L i u x R F 0 Z y Z Q l X s T F Z n w h b 8 S S e F p D y j Y 6 u E t V p k 5 B O b q s H 8 d C I w x T 8 3 i 1 n L 3 V e O C D v c T X h X t f j T C p 7 L v V w P w 7 p Q K 2 C J G 6 0 M 4 8 v h g t V U 9 g 8 u 6 J m A R i S Z j 1 M C K + E T t a G D h o n / 4 8 M r v f r E b t p a l F o F 6 A f V t c r p m + E 3 Q L T 0 5 b m K s y C V Y / F y 5 + 0 + 0 9 I n b n X f g 4 3 5 e R v 1 C 3 z + X y 7 R v y c X z p 6 n 0 o z l X Q s v D v M H D A r G N a m 8 2 E l O v g n W 8 / k B w B f / n 7 j 6 C x s 7 c R w F Y A / e m t t J D x f O j t / K x 0 c g P t k y Y W T y 1 x Y Q Z s c c Q X F 8 4 q y 6 T p a e T 2 v h X e m Y d V L Q m / H c b R Q J F 5 8 V I O T Z U F e / n u D t 5 2 d y R a 2 F Q y i k 6 m s y o J Y r Z u w R c 5 S T K R h E b K W E O g y y U T Z a g n 7 7 8 s I x z D 1 M y y 5 o / E 7 G q S i F Z n s F j c d G Q i H v z J 3 k S u l y 9 u K T J 1 + 8 R W J h O h z Z w 5 H j E w 4 H s + V o 6 7 0 A I L 2 Y k Q 2 Y G 0 W C s P K R n 1 O Q H L 3 T h Q / R b q S / d i + E U Z r B w N Y U y 0 k C v 0 C n l 4 Y o Q e P 2 2 h 7 c d m 3 J U T D D 7 s G d L R 7 N D X 0 j F k h 3 h J U q D l r 4 9 k V n l R F 0 K R R 3 6 E 7 r o e + j i 0 P i T P R p J p 1 w O s Z P T 2 9 9 y V H A G f / c O v o T m + K z n a 3 K C v y o F u O 0 B n 5 s J y e w 7 z 3 n H o e x p o D Z 1 E Y 8 Y T c n l w l l y V 9 V C v x 0 s 3 a t U 7 Y A 1 6 q j M X R J n 4 c 3 a P T J 6 H 4 4 s a L D E 0 l G 9 B G G 9 t U s g a m F r W M F t 1 k d J C t D w N 3 5 w 2 5 W a d I 5 O a 6 6 L U F H + H B F p Y j h N D 6 b B S x n F + Z 1 x u b B f s 3 t / c S r j n v / 5 i 0 h K f U 5 M B a A u Q q c K J f / l t t w u Z C O 2 p k 4 + w c H J y G E O H s K J m w K q M y 0 G A 0 g G x U H U H 7 p y B w T v E Z E u H Z q i 8 d r Y G t 6 J h 5 H B B v Y 7 + y 3 P z E U 7 X 8 i h l Q t w 7 X s e R e U 0 I B R i m L R d X U x K N o D / G S b x i U t O A Z C G 2 I l k u C e l 0 7 3 m o R 6 A v / c a n s H j 3 K 5 K j z Q f 5 O m i 7 b S H S 5 p P d 1 w q h y 3 p p P + J J F T v Q D i x B L 3 T E v 5 L O X i 0 g P R q v 1 y c Z m P F Q H C v C D 9 u Y f S r O t m D 0 b k / J x + H y M m 4 f q u G T X / d Q S v t 4 0 + 0 h X r H b U x a L h U H u 2 5 P F Q 4 c j 3 H 8 w j 8 k B I a 6 Q k 0 T a l m Q S 7 P 6 b P 0 1 a M T Y z m T g l w f 6 z H c l E a N 8 6 + T f n 3 B g d K V J J / s V p R 8 S w s Q e 1 E 2 2 E H R 3 5 / B A a j W U M 3 W 5 D N + L O z 9 y + h W d q S O U D D O w s Y + H b L U U 2 / h s 6 z C w I 4 M m 5 A l b a O n K W + E + D z 0 P L j K A V 2 s r f 6 g N 4 9 5 v 3 q I q w x K M f / C j O P P h 2 1 d 5 M o D q h T G c O 4 3 a G b m q r 9 S 0 L U s Z k 4 i L D P a W 7 s P Q d k W h p I c s d W V g 7 W 8 i M R G h P G 2 i e M F C f b 3 A w w t C h P L R W E d U Z j k 4 h 7 L 0 B c r s j N L w M v n S i h J q j 4 9 7 h B b w 0 + m N E C 3 8 L r v h N G + d 4 v K 0 x + d X P n C M T M f O a N y e t z Q M S i a p l u 5 O J 0 B b O T k V z 7 e c V k U i i V J S G r 8 X z R 8 X U C P T Z E R T 2 s / N z G X x c k 4 / S r l l v w D k t V q c w C M + o o j S R R 2 v K U O u q M F Z T F W a R S m O x a W G 8 9 b A 4 U T a i 8 s t V 3 h / n o J h 2 1 P Z N s V p x Z 3 p 6 z s J c 4 9 a k H t 1 K v O e h 3 T I o x Y P Y d 1 7 + B h z 5 1 T 9 U 7 c 0 A E o m 5 d 1 s l y + F 6 Q J t 6 / m h k 5 U y c d U 6 o E + L R i F c V h 7 W N U y N I D 6 Q w t H M o m Z g V 2 o m c W 3 B O y a i a w n j x N n h t D 5 X T N Z h h E e Z g B 3 q r j M j / L K y c W D t 5 D e t U m K O v k j c r q A v P i W N v 8 Q l g 8 G W Y b W S w 1 N T h + h o c u W 0 3 Z B f n 8 N b v e 1 l y B H z 6 T 5 + B l 4 s D P B s Z j N y R T I y 4 9 r E W + v x T K 6 D i S C P e j J p k 0 i M D n e M W m s 4 K n N K i s k x x R g R A a + Z H Q g q t j Z n G M V h 2 G q O H B m H v D u E t m 5 i b O g 7 N f A u 8 z P 3 I 7 H o I 6 Z 0 P Q b d K 6 v V O q w b U n k F q 6 D 4 0 / X h i d 0 X k 4 H Y k E / F d 7 / / u p A W c f e m D m 4 J M T r J 2 r k + m 9 a E 9 8 d l H o 9 K d l l q b 1 I 7 i f D d v W o d Z G w A O L 6 n j k c w e 1 P 0 l 6 f i r 6 p M n M D Q L p p a G b Z Z g 6 V l U T l S R 1 U a w u H A K u f w w Q r 2 F 4 Z E T Q t o 2 g s Y 0 w o m 3 q 7 V T X M Z R d d K w j B A Z U X r H F t I 4 2 7 i 8 b I m t A N 3 3 8 a 6 3 3 p Y c A Z / 7 v S + g v v t g c r T x Q I V C y 9 S d 3 u h j f e h u V E c z X F Z k S k U W g h U N u f Y k t D u q Y p B i b V x t L 6 x L J o L W q h 3 W s e S e E S l 4 E v n d a Z g 7 W r C 4 v i o Q X y w 0 0 G i X o K U y I v 8 M Z L J Z G C l T n F h D J J + J r 5 / J 4 S s n c t u K T M T 9 H / 7 B p A V 0 i g M b m k w s b 8 y g Q 5 9 M l 4 Z u H 0 g c y k i c z G k H 5 e Y h d P b O I N I C m G D x R E 3 k X T w Z e y n 4 k Y e l z h k s + q c w e H c G V l l H 4 I Y w g s M I W w s w r D i i 2 G z V 5 Q f i 6 t + A f 3 Z b Y v y x L y Q t 4 I s / 9 G + S 1 s Y C S z o z i 4 U 5 k n 1 c H v T w 2 T K G l u 4 F n h 1 C K q u h P n E E Y q r U g y 6 a s M L Y t 7 o c Z P U i x j M H M W L t l R 8 h i 8 K k r U q I + e k K M P F G I W k K Z + f m k M 3 Z q L S n c c + E i 1 d M L m E y 3 0 B 2 G 9 U 5 f + D n e k s 0 u N l 0 / S 3 f l x x t D F D e 1 V t x k Z n t O t l + t d B T d 1 e x N P R N 5 S + Z Q 3 L x 1 P W L V L S P 8 P U L t w d d H / L C Q M O c c w x L 3 p Q K Q q h F i w M u g r a W R P h c l M t l Z N I 2 8 v o Q n l 2 0 8 f c z Q 5 h p 5 N H 2 t s 8 P N / p E r 7 7 e t 3 / o 5 5 L W r Q e t 0 e J y V c m 7 A q c 9 + r h i X H Q C o R s 6 Z 2 p S i r l 9 6 4 C Z F U I V J Q t J w r Y W B z U C k X 5 h 5 I M F T P J j B X T q 3 G B N C F q 8 U 8 1 D M X Q e U m J 2 t t / 8 B d O M z h X + l 9 H / 2 A 3 Y I / d q w G K b n B I Z v o o K T X 3 0 8 I I 9 W i X J C p h G F J N G 1 K B 4 V m a U Q T r K q X N G l B Y q X S j X G l 5 V G S 0 u W q T E U z A K a h U v Z Q R H w z 3 l y 7 V + W w c v + c 2 f S l r A / H 0 P J K 1 b B / p J n F N i s U 1 a p j 6 u D Z c w E Z G 4 U 6 K j 5 W l 6 F E t A L Y r z / V y t q a w X 5 6 N I M k 3 + X 0 r d D U s b U M 8 L t b i y L L M q / M C F 2 3 D Q a M e J u J z X k g c w X i B R t w 9 2 f u n P k e J 3 J 2 R Q + f K v / c + 4 f Y t A I r E E w G Z c j L l R o Y c n 4 l 0 z z g e t U C i U C b R 4 n 9 x Q 6 w h t M i o t y d e S T p E g g I e M P i r k 8 G B r o 5 j I 3 I 4 R e 7 e S E C Q U y e X N / L W q K s t R M J 3 O K l J y 7 m t H c f t Y q X s + 9 s t J S w a V w q 2 T V q w R T s t E I v X T h q 4 v 9 F J m / W 3 5 G T b v g h b I E D K R O B c D R V 8 E C 8 U 8 q 8 u a c O e / g f D M w 8 D s 5 x C 2 T q D V n I S Z L q g 6 f P P z Z 0 U K W q q s 8 6 5 C P X 6 D L Q 5 7 f h r Z h Z n k C P j z T 3 4 z a d 1 c c A E n 8 + + 6 d T / 6 u L 7 Q L X N 9 c 5 8 K 4 / M G 0 k I j R 2 5 t J f 2 U Y 7 Q O v G g Z l h 5 v G 1 q b f Q b Z 0 R c h u / / d y O x 9 J 8 z C A W T z b U R B L A M H B w e V L 8 V d E R k J z F t r L d 5 W x F 3 / v V c O L O J u J E l F 3 Z u F O B d T l E d / c v a G Q q / U T 0 l H T 4 5 W I d R j a + S j 1 9 m Z 4 x f b o g s R R A 4 y m R R 8 p 4 p s a R h a K i Y k y z q L 5 h N t e V Y s V F r V N m c N C x K J l W O X O 9 P Y M 3 R U P X e r Q v c 9 7 P p C b x H h p / / P t 5 L W j Y d a m y a 3 f s D h 5 k D P j 2 V h z J T V Q s K B 1 C T K + i S s K K e s 0 v l g A G I 9 C z W Y n h T p d i c C r y 3 y b h a m P Z I 8 I p Z O f k g t S s P M i K U T i 8 Q S Z Q x K d M I G l s I T 6 I A p T R H M 1 O b d M O B S e N l / / M m k J R A L 7 t s 3 P g m W S o B 1 O u g j 9 f 2 k m w f d z M o F 9 1 P Q v a p K k L C M j E o 1 4 h z T e u j m 9 5 F Y E 9 m D m L Q P I W e V 4 X c a C B b + H u b A H c n j M e R 3 F a L 5 0 E R a c v n i 4 O C I + r F b t X j P H y L Q X d w 2 + l R y t L W g y + C x a 9 U S 9 y / 9 0 h 8 k r R s H + k k M P L C s d B 8 3 F 3 o m k 5 M R j F n f m v h N y 3 B q j 6 N Y O 4 X i 0 l E U q 8 d h t x Z g C l k M r 6 n u s / J D F b w A E 1 E G a J 6 G L 5 L R c 4 V M l W 9 C H 3 1 N 8 r a r E c H I 6 G i G Y 9 B C F 0 u V R T n H 5 f S l + O E E K Z 3 z U + v L y c 2 M f Q / / c d I S i N + 0 + M r v S g 5 u D F i R l X 7 S d q o 0 t J G g 1 4 M l 6 P I D T I c 1 n E U b t c w g V o q 7 U R 3 a h 3 p 5 P 1 o i 3 4 J U W n w q C 7 6 R R d q + T X y h v Q g z k w i z u x B Y o 8 C K W B d 5 n N k Q 6 2 0 J q h U c t K t F B L U j y m T R d 1 L S M V j r I O 8 a e j Z p b R 3 c + 9 E P J y 3 g 0 f f 1 J n W v N 2 i R u L y C R X D 6 u H X Q 2 2 J 1 t M i Q f t 4 r z N J F N z E 2 T J n q F u k p V I I z W I l m p B 0 7 u t x g A O X 7 o J X v x s q p R + B X e n v C E o z 6 5 Q d s m B i G 6 c 5 i Z H R M 1 f D z 3 A 7 M I H 5 / B j s Y V T R T F w / L b 0 Z M P P r 5 W P M m m P 4 n P 5 a 0 r h 8 Y c G D 9 Q r U U X a 5 1 H 7 c W O i d p T f N C e Z A O C 3 D 1 B q z o w s I b Q e R j v n 0 C c 6 3 n F G G s N P f Y B X I 7 7 k d m 9 B V w Z r + G x p m v q u f y B / e j Q J 5 j S F t T u x Y y A z 2 d T Y v v V R I p m V M T v 4 H O 2 u R b K 3 z + 6 n / 7 v q Q F n H j b e 9 V O h N c T L E H N g M N 2 3 R F + I 0 L 9 E s w C X w 0 G H j p 6 U 0 S Z j i B J k l 0 P h v h R t F L c 6 l P t C x U E q g B L Z u J + 5 H e + B u 7 s l + E v P C q j p 4 F W f R q t z h i W Z o 8 I q f h q + V + k o Z Q e E w u 1 9 S Y Z j X Y z a c V 4 5 r 0 f S F r X D k e s O 7 H V 6 4 R v R o g 7 Y 6 B u T M E / J Z J B / p l R V i X D s g o S b w T z 9 M 4 H o 4 A T 5 b 3 K b 2 I G O a 0 O 5 5 a 4 l U 0 X 6 Y n X w h q 7 H 2 5 r W Y h 3 E i v L e 1 D y n 1 H P V Z Z N O g S T Z + M J 4 x g 7 B 7 f G n N R D P / j a p A W c 3 n 0 Q 7 a G x 5 O j q Q T + J R f c z 6 T 6 R N i r E E / K R m u i g g E k E f p j M N f U Q a B 0 h V q C I x m U c V s T M c U 2 O 7 X N + F 8 n B W n u r 5 z s Y G i d o t T g v N f C i B z A w N I k w d 1 C k i q M m f J u N h p K E t F R d 5 L K 1 p L V 5 k a n M q 1 s X 3 / 7 1 / 5 2 0 r g 6 8 h i Q T / S Q m s / a x c a G z j g T R s E 9 D m 7 p 4 w i a J x + z y j l o O z 2 z z u i r L z N t q x L K v p S Z v 2 + 2 W 8 p k Y + a O / z D V S m e F 7 o C 8 9 K q 8 L U C 4 P K I v G D P Y u O F e l r 8 o j 3 I y 4 / x d / O G k B S z v 2 w h n s T X R f K d p O v I n z Z t 9 7 d r t A p w W i f M s M m 8 i a J Y Q X K x + x T g C J k p C S j c T x / Q 4 6 l C Q s N y b v S A L R Y n E T a 6 6 b I q n c q I L a Y g 3 z M 8 N c V a U 6 i n q f 8 6 J 7 k 4 P H k 9 Y m h F j t w W e e S A 6 A J z / 0 u 0 n r y s B r w 9 1 I s p l + I u t m g t J o X K Y R i l W o F 0 8 i e 3 a 9 b V Q 0 9 Z z z M d t 6 D q d W v o M l 7 z S q n X m 4 Q U u I x C h e S s i U U t n k T D d S s o 7 v I c f c w c M s j M M 7 m 4 H v e U r 6 n R / 4 m K l s 3 o 3 G 7 v u d X 0 h a g M N S a f t f l B x d P m Y X F l T k j j v Q 9 7 G 5 o A j F l b l c m m E U N R g M b y d u F C 1 L O s y r e y 3 q + U f n g 2 H 0 p l d F z V t A x Z 3 C d P M I Z p p H 5 Q 3 i B Y b z z y 2 h d i x C p m i i d C i F 4 Y M D Q K m B 1 p S 8 r 5 i y v N Z z 2 O v N U Z G G m 9 d P 2 P / p j y c t 4 N F f + 1 9 J 6 / L A r X 4 4 + E y M X L 1 E 7 O P W Q r G E h O m i 0 a 4 g a h k i A u O V u p y L U h E / s W C r n 7 c e u G D Q F T b u L r 4 I o + l 9 a F U c N I + n k B / M Y f R u G 4 W x k p I y t G K 5 I R t + p 4 N I 1 F 5 W L 2 C H f S c s z c Z 0 d U / y b p s P d 3 z i t 0 X y 9 S Z y F + + 6 v G 1 p G M B p O w 7 y t r 0 m s N P H 5 o M I s 9 g 6 d c G I n m 5 w / s l b I / O 4 w p Y E 6 4 a 4 G W L f V T w M Q 2 d Q I 6 4 t w Q l a n m / W 6 1 h + x o G 7 F K F 8 y M D A Z D f Y w c 4 m 9 A w D 1 Y n M o Q A r c 0 3 5 E P I q + S S j 9 u b e U / b O P / r N p A V 8 7 Y 3 f k 7 R e G J y c p Z X O 9 n P v t g T 0 K N Q w n t 2 P o j m E I X M X b G s A m d T 6 d a t J M B K G y K T y 6 L g d j G X 3 Y S J 7 Q D o F Y G s D M K a H 4 M 3 Y y E w A 4 3 c N K r J 0 Q c v E u S p 2 I M 5 f 5 Q a z C B q x L K Q v 5 X Y 2 b 3 S v f O z b 0 F b l M c 7 8 9 E e S 1 v p g j X D K u / 7 k 7 N a C P l n c D 9 d x Y a e E D G J t U r o J x 2 + K 5 L O E b e J d a Z a S e o w E l t P j Q i l f E b C c H Y 8 n Z Y U c J M q I v Q f h V A F B J 4 K 9 1 8 f A + I B 6 b C 1 i O c T z y k K Z a f l 7 F g I / t l h z z c 0 7 S v + D n / n e p A U c f 9 t 7 + S W T o w t B I m X U A s u + v N t q 0 D m P x I 2 r q 8 v i O 4 m l 0 I w I I + U d M D 0 b l l i q A W M S Y 5 n 9 G M 3 s V T t 0 c A 2 U J U S I A p I j 3 j O K H a Q 6 W x W + h B g 4 m I c X r m / h a J V I Q m Z K y B 9 T 1 s s 0 s 6 p o C + e j T i x t z u X Z p e N P w 2 z 2 a m M 8 + S M f S l p r w d 3 Q e a 3 6 R N q 6 0 P k D k 1 T x j y y j a t Z F d a q G Q k Y s z K k R O F N p V J 5 t Y e H 5 J f g d E X 1 B o C w S 7 7 s 1 9 r g c w 3 Q G U d x r C T m z 5 M o l Q Z + M V o l V l E I v n o 9 S H N 2 E e P C n e v 5 S Y 8 d e R P b a c D e v M U t 2 c Y 1 S n 0 x b G 3 o 3 9 6 5 Y K q k M h 9 y I W A u R f x 3 l B w X I 7 x E J N y 6 W w 0 + h d p Q b W J u o P N P B w n d q m D + y A N / 1 s H C 0 g n a w B C 3 F R N s O s h c p u s K O F W d S O I p M y r r p D p x G / P w 4 a X Z z I d V x Y D Z 6 6 V J f / M j a D a g b Q i S S q F / 7 b n t A p 5 U h q T z P F y k m / s z 8 3 8 E J p u G 5 D o p D R U W S V E 7 D 6 B 1 l D N 6 V Q e E A k N 7 t I j d h I i X + V f O U y L a w i P J t I v X E 0 n G R G y d 5 5 + o n 1 b o n x 2 2 h 3 q p g s T 6 D q j O P j u + I x E u r 4 A T z / w x L F 6 L F w Q h D v x k m i n / j + t 0 e / M C 7 5 T 5 G I N / H L Q 9 J S y y v + I X 8 X v k s / c L 1 X 3 v j b 3 3 c b O g d s S j 1 2 o o K P F j V v x W r 9 A r s u E t Y k 2 t i 5 l t z y q q Y K v W F 0 k 4 6 f 8 Q t a D T k h m 0 M 3 1 7 G 0 J 0 Z 2 K P P C S l t V X B l v n M c T W 8 Z b t h Q 2 R f z z k l U v B k 0 w w o M z V A T x K u D F X E z P n 4 B P 3 5 j Q g a P g W O 9 C k Z / 8 e H f U / f M v z M M T g X 0 5 d 1 2 g + 5 3 f B S K R R i V L 8 L a 8 U a k z H g V 7 c i + Y U S + g d r Z m p J n h F p 2 o f 6 x 8 + v K w r D M c k f + z a 2 c E O v j y m O 9 T j T X f E 7 I F / t H R C Q W i B u t r Y b f l P f J x a H j I N x c j D r 0 J x 9 L W v I 9 0 l n U 7 n q l a j P / r o / t C d 3 O p e F N f 1 Z k 3 D + E p q / t 7 J M v H o J e L 8 F X c t B U Q Q g v 2 a b G N O O Q + V J 7 C p 2 o q b L Q O 1 p T 1 U L n w s M u m N b E S V + G 3 a v O W T k T 5 / c R l I R a Z M G Q 9 z o 9 f 0 w I p U 5 v G t z 9 s V 9 J W s D X 3 / b e f m G U P q C H C 1 + F t f O t y e F a M H n V G v P Q O h 1 H 5 B h W N 8 T C U A I 2 3 R W c W X k W v u a t U e u 0 U G p Z f W Q n i x V 9 d W y E a Z W S R G I y d E 4 y 0 c f o i I V 0 P Q d a x q W C 2 j Q 4 / D 9 + K 2 n R 8 u o 4 8 6 M / n x z 1 s Z 2 h Z 3 a + S T W 6 s o 6 g B V G + k 2 W h M J y H u D 7 w X V / N F 9 E 6 u V 4 b l c 6 M m u R N s c C L y L 8 u S K h M W F C y k E t D 4 o W J J n z d x e z K c Z y p P Y v H j 3 4 Z r s v I n o Z 0 R k c g p K I 0 3 E w u x 6 F P f j R p A X / 9 j 3 r 7 5 f a x v a E H v q 9 C 2 b Q W J B K J x Q n Y 1 Q 6 1 N R i h c r y R W K k I i y L z K O O 4 Q w e C J o q N O V W z j 2 A S r a P X l A R k q h J X A H O R Y U p Y y T b P 7 S g w V S l S a 6 Q 0 2 4 P b 7 K g d 5 H c X L 1 6 / Y q O A S 1 A y z z 2 9 q m a E h t r 7 e 0 s 2 + t j e 0 P V U S o j k q m I r J N K F 6 U J A c b i I j F H G T P 0 Y p u p P q 3 V O l H G e 5 i A w M l g c P i z 9 S k e + M Y N 2 S z o a r Z 1 Y u L A d I t v K w V h u w K s K S R t F e J 0 A Y 2 P x j h + a r s E u i S x s m m q L 0 J 3 l q j q / U b G w X J U L p u H V v / U z y R m g M T q Z t P r o g z 6 U d H y G v D n S X g w k W d 2 d Q / u s L 1 Y p n e w Z t R a e a a O R 3 w F H p J z h t 5 U F 0 r M 6 2 n Y T 7 b K J Y v B N p P V T K G Y K W K 4 s q u w M V k u q N Z e V T G z U 2 2 h 0 l m F s Q N n H v Z R o m U Y G y s i f O Y G B I 7 2 t a D 7 3 h 3 G 5 t D 7 6 I M R A r b + Y z w 8 9 e E K M u l P B d O 0 I v N E K C u 6 O N Q G I C x H B b Y T w h V z c 8 X 0 1 a o P 7 4 K U s s V B L y J c G k W I V 2 n Q a d r o A 3 f Z R y J f g O R r u 3 b F x Z B / l b a v t q C X o c b V b 4 K U f + W l 1 T 3 S K A 6 r 4 Z x 9 9 d K E s 1 P l Y a k 1 j u s 5 V t 8 + j 4 s 7 A j z w Y t g b L y I m U S 5 6 0 D l j w x c h d n H J + O g d b / K 1 W 5 V l 5 T x v Z b A 7 t i o N 0 J s 4 B z K V L K G c 2 D q E W q y u w V a Z D D C b A D n / 7 0 e Q I + J v f / n T S 6 q O P G P p 6 s / k N b z l p r Y U n c i 4 8 b 9 u Z e H f D t M g 2 D a 1 O A 6 X B u L Y 2 A x a c g z o f t f J e N L M G 9 M 4 8 2 m c e Q V B 7 H s z W Y B i d m K t M Y c i + U R N S l x + X r 6 z U l M R b j d d 8 6 A e S l l w L u 4 D m 5 G 3 J U R 9 9 x L i A T a 6 / t u L p a j C I E G + 6 J i + U e 1 O I F M B D t V Z R f k Y 6 K c D I y V 2 G z B n R 6 9 b x Y 5 S P R T X z x h B K x h g K A 8 O w J h 5 A 6 f B d i O p Z F Z b n / J Y W m L h 7 8 u K f 4 W a A y / T L x b V F 9 8 1 m D U N P P Z 4 c M Q n 2 U 0 m r j z 5 6 u I B Q L W / 9 P W 9 D U W J e y E 3 Y 4 l G e y 9 0 7 k Q P N T 6 E g n S 9 n i i 8 k 9 o p V Z p X F U k V d o q S O n / w h 8 a k m 7 P 3 I i u + 0 E p z F b P 0 5 c f R j a 6 c P t 1 E 7 6 a h Q / c j Q G N r N J u 4 Y v X V 1 z j m V c H 7 h / b 0 P r 9 2 x v X b b 7 U m r j z 5 6 0 O f m 5 p T z 3 U W t w / 2 b L k T Y 1 O D o c V g 7 H e V V Q Z X I S S E y m C w b o o N 4 j o k 1 K Z i C p K 0 J S k R C R l d V Q 1 p w z i h O e k L G 2 d a x O I 0 p Y y B w 4 1 W 8 r V Z b L K G O U X t t B d u b B S 4 C Z I n o N Z D P d f d / 6 6 U Z f e t H P 8 z Q Z 3 L U R x 8 9 6 E N D g 5 i d n V U H N W d J 3 a 8 H T W S Z U W T 1 o x C u 1 h D r 1 I K e D Z X 0 a z V 7 n Z 9 y j 4 s H u T f v 6 p y + 1 S D x W J 7 M 8 L M I A k 8 k l l g E Q 1 e + V D b L D Q i 4 U 0 e I F 4 3 f 3 A A F C 6 a s l 4 + 3 4 y s P J 6 0 Y x 9 7 1 Q 0 m r j z 7 W Q m f n n Z y c V E V S l t 2 5 5 P S F y L h l R C V X q O A n f l E M S r + c n U e z 6 q o o X y D H X X A 1 L j M q z g e t G 8 u T e U Y L n b A F r + M h Z R j I p D N o i t z r y G d p y f 1 g u i m + V / K i m w D P X 7 9 I z C t / t b e v 0 7 H 3 / E j f O v V x U e i d V m y V u B Q j u I j K i k L A L p S Z D K H Q 9 Y u 6 i G v 2 y Y N i v c 4 H M y p U U A K x j L L 1 M g q p E Y y l 9 2 P E 3 I t 0 K i 9 E 4 r L 5 U J G q W C z B t n P I 5 f M I v C Z e P B m n N N 0 M s O L t + T A b K / K 1 e t / r m e / / i a T V R x 8 X Q o d X Q a c + p e R W P j O Q n F 4 L c X / g + m u D F Q w 8 M G R u Q i R a a C F b Z H 0 / X 6 g T h y X W I h J L F d f n b o V V O K i h G V T U S N 8 N 2 4 e s e C m + C g M V 9 X o N 0 d L j 0 J e + h p z l I W t e f r j 7 W m C s M 0 n 7 j v f c k 7 S A 6 X t e B S 9 f T I 7 6 6 O N C 6 J m B 2 9 W e Q 5 o z j U K m h F a D k b w e G O 4 u e p O Y W V 5 b w J 9 W i S F z + k p e 0 I G h c S 5 K F + p w d y n 6 S M w 4 7 w U R / V X 1 y 5 v + s t y q S u I x 6 1 y F 4 8 0 Q X t t D G I T I N R + D M f R i a P m D 0 M V s v n S C 6 U k 3 F v T Z z r d Q G p f m 0 z w n e O y X b / w O 7 n 1 s b q g e r 6 V H 4 E U Z a I 3 n M V q c V J 2 r i 7 H s f u n U K W T t t b 4 Q 6 5 k r w k R i k + Q u 3 k c q f h 2 D E q 5 e V 8 d 8 D p d w j O V v Q 8 F g v Y U Y f A 4 T b a v B G S U 3 6 0 4 V z Z O P I K U L I Y c f h B / J 6 w Y O w l 8 5 K h a w g V f u W n + y + X r B F T / u f L z 5 B x 5 I W k D l j h c j y M a r m f v o 4 2 J Q h G I Z 5 F S m D N 8 c R 6 4 1 h f H s A T g t F 1 a z r B Y D 0 j x 0 c 9 l W g x G + l V p N F X K 5 G E g q L t u Y a R 6 T 5 1 t q k e F q S e i T m C L 9 r J y F w H 4 x U q a t E m e 5 G d v i 2 X l k x l 8 l v p S L r B H g 1 b t u X D b 6 e j m N 9 v y Z p A U 8 8 Y F f T 1 p 9 9 H F x K E J x W T u j f X Z h G J A O r 1 W + j t s G D 6 P U / B r a 1 e P w W y E y e k H J u i 7 o K z H r 3 G Z + H x l 3 C T A C W A v m 0 O y s Y E K k 3 G h m N 0 x d r K J 8 B F U d q F x A p x G i W u X 2 o T r y h Q K K A 0 V l L b P l X Q g a Y s l 0 B / u H b s z 8 F I M i q / H 6 f / W O p C W k F 8 u 0 s v e O 5 K i P P i 6 O 2 E K J h Q j E d + F m a a a V h V e 8 F 9 H Z R 5 A 9 8 B 4 g P Q q 3 6 c E K i 3 C e E v I c H 4 B / O o 1 O h R 0 w k s c D G O H F a y k w e 4 K h 8 1 g S R l h y z q D h V p F N F 4 V Y + 7 G z c I d a F p 8 r 2 d J z U 3 G E L 1 d Q E 7 5 x / b 6 4 o 6 c H 7 0 C o m / D b X 8 F k / v p H / t Z u a h Z h 8 M i T S R v 4 y + + / f h t O 9 7 G 1 o d M 6 s P O y 4 3 L l L o t P Z j M 2 9 P E 3 K J I x i c I a 0 E W 2 N T B y r x B p f B H a k I P U 3 K D y 1 y k J 6 + 2 e F N N D U 1 k j T v B 2 g x J x 6 L y H T t D G X P 1 5 V J v z C E I v / h u q 8 E t W 5 f M R j P 7 R a v L G C G R l q S K P 2 d i T K a C U + w 4 O j V z f S V / W F O z i n t / 9 Z Z o s 1 Y 5 k s H G + 9 5 + r d h 9 9 X A o 6 o 2 z s s A w M 0 J e R / 5 S / R I I 5 b l z 1 l J 3 L z K W k c 0 W w 7 B Q c t N E a m k V n I e 5 0 n t 9 R 5 F E E 0 o W Y Y o 0 o B y k L 6 W f x f j U Y O u c + U r V g Q f l W i + 3 T C Y F i P 6 Z b F Y n r p e r 0 0 e R D l c o l J f + s 4 X s w V F 8 Q i / I 0 7 p 6 4 f q T i A k I F + a 6 r N 0 1 7 8 l 8 I u f r o 4 z K h F h j y R k v F T s 3 O 2 2 6 3 1 T l L L Y n X 0 a n J 6 J 0 K 4 A T x X F Q u Z 8 M e s a B X i q r E W L F U U M G H b l S v C 4 b P u x O 7 L + R n O U E T p 1 e e g t t p o l l t q K D E m e k z W F h Y Q L P V V I R l / Q n e + D 7 W x O t Q X H w G J q b w y j 3 X J 4 m 2 a 6 E m v v Z X 3 E F B t Y n j 7 3 h f 0 u q j j 0 t D p R 6 x A 3 c L s F D 2 k V g s z U y f K r Z c O m r + o u r 4 X f A 5 0 X A d / r P D q D 2 r Y X m 6 D q f t w v U d h C 0 h 5 T d T y M 8 c A I 4 O w j 0 p F k / 6 6 M V y + 4 i y M Q E f T a w s 1 1 Q I e 2 x 0 D O V y G Y O D Q 2 o f K t a 7 o C x U x J r 7 P L K T r 4 O B n P h v D T y w 7 9 p J x T 1 t i V f 9 6 v v V P f H 4 o f u S V h 9 9 X B 7 U i l 3 b j k P V J I k h H Z f W K Y r i v L Z m s y 4 2 Q U M q e 6 G F s U a A z N 1 V F G + P k P H z Q q B 9 y J z a B f 9 s S s 4 H a E w 8 h + j A E j D U Q e P J A M G R k p q T s s J 4 P o c L E H l M 5 L N l p H I i D z s 6 y q W S I g 4 D F L z n d j u N R g 2 t U 3 8 J t 3 o E 1 s 4 3 Q 0 8 P o F Q s K + u V i h y 8 b t + 1 B S o y I i / H v v 5 l 6 I n c J K Y + 8 i d J q 4 8 + L g 9 6 I J a I F o h L F k i u V J J + Q 5 + c C + 2 U V A t M 6 c A X l 2 x 8 S n a P B n / / t N x m Y O 2 V 9 + S A L + e Z B W E V U i i 8 T I h y 2 E D z C R 2 + 7 s h D I i 8 j T c 1 R F V K D W K 5 U M L R r Q I X o 1 V u K 9 O z 6 V W 5 z C d n a l 5 H Z + V 3 I D d + l r C j B K G D a i q 2 e 7 7 u K V P Q B r w b 0 G + / 5 z x 9 M j o C v 3 X M / Q h l c + u j j S q B n 7 N h C q M l d F V U T 3 0 m k V S 4 X J 6 3 y 2 J B j y 7 j 2 e t 2 6 p c M W q 0 L f i m A Y 3 Q p t p L Q 0 0 p m M s k Q p V p t l y o 9 Q r t 2 o A L M P I 2 v n k Z p 8 G 7 x T n 1 I W k 5 H I M 2 d O q 6 A F B w E S j 5 W b W G n p g V 3 V q 9 r F w 6 q L p Z 0 + k R w B C 7 8 Y F / 7 v o 4 8 r g U 6 / i R 2 U / h K 7 + G o w h M 0 5 I o s d V + 8 5 6 l c L V l F K j 4 r 1 O j I i d N E o + M R a d Z D W b W U h i W J 5 O P b l F h 9 H y p 1 B a u c 7 E O m c k 2 q L x R h Q Z c o Y g a R v x e e R h P T 3 C A 4 I e k r D a / c 2 M V G 8 s s 9 b O H 0 s a Q E V V m D K 9 Z N g + 7 h y 6 C r t R y w Q i U N r x G I p D F v z V q v X 1 D E 7 a t e q X C 0 o 8 V p B H Y U x s T a 2 j 6 i j y X u G a o N s V w g d J G H r g B G 9 x S e Q H n s l o v w B 9 T l U Z V s h k Z 7 f h 4 L N + a p 4 a 9 H K 0 h J W k s w K P o 9 r u v h d K N 8 O D T X x 6 t 0 1 p F O x h L w U K o d f i o 4 Q q Z M v 4 o n f + G R y t o 8 + r g z a y v L 8 O b P E k Z / + F M E g R d t p I e S i u / k S l s t H x Y / i C t 2 U m m O 6 U j A A M V k 4 o O o 1 e K 6 P 2 a k p 2 J O W W J 8 A + X B E i J B R f l f t a I S R u y n 7 h G 4 i / f g 5 + J n 4 2 b I i C 5 2 V K e j 2 h M r u c I R A J B c f i 6 U f 5 8 / i y W a e j + u n R z h e y e J M j Z L 1 0 l K Q f y + b l o E l u E p n b E N h K 3 y H z Q U 9 3 n Q 6 t j 5 s d 8 F O m U 3 b y o 9 S k b Q 0 t 1 m L 8 / e Y T s T b h e u e 1 k d K M 7 G j c F B I E E c R s 5 z H 8 o f R P B K g p E 0 q S Z m 1 M 0 i b G f i e g 7 M n 5 l R w o R v K 5 2 d h + L 5 W r y N c / p Y c p 1 S w g 3 K P z 1 u p V t U 9 L S k p 0 3 0 d b 3 z d w Z E O 7 t 9 Z w U T h 0 l a 2 n E s h Z z h 4 z d 4 O 1 l l v 2 E c f L w g 9 l k g p 5 U N 1 r R M 7 I u U T 9 2 1 K 6 d x d Q y S X k n z x i M c 2 b 1 x Q S M t j h X l F s B i a K i / G c 9 1 6 f W k j q / 4 G L Y Y r v h C D C J P 3 j C C 9 Y w + W n 2 t j 8 T s N 1 J / X c e a p G Q w e E h K H w 0 r C c d K Y 9 + 1 W C / P z Z + G 0 2 z C 0 j n q v Z Z F 6 z K L g e 5 X K Z S U L + b m z G f 4 t J t y y x H R G n a P V M Q 0 d + 0 p V v G b X M n a W 1 y c W F z K O 5 k M s N i 0 0 R Z K + b r + L 1 + 6 T v 9 c f 6 P u 4 T G i V x d m I n Z H Z E Y V C Q f l M D B D Q t y K 4 M 0 b 1 V B v O j i m h j C k k u n K 5 t y N 3 U K x K G n 7 g K z + N 9 9 x w g O a E / g / / N t s q 6 m e Z O P v N O s b v K q u o I K 0 T 5 6 C 6 f p N / 6 v 8 i G H + L e h / 6 f S Q M p R 4 J x I C F J 1 a W n 5 9 R P z 6 H a L d b C c m E S J F Y W b n v p k P 5 Y j 3 D U E M + o + H Y U h Z t + X q z 1 Q A P 7 A d K 2 Z 5 E X K r 7 + M b s l a 2 H 2 i X E L Y h M P r I g 1 + 3 y X L n r j P 5 I c L O h k 0 w k j 6 p F J 5 2 O o e g u m Y j Q F 1 v E 5 e n X g I Y X b y u 6 2 J p S K U Y z j S M q r a n j s U h L G + m s + E F i 8 x h V p D U Z O J h B 9 U w 9 J p D K 1 m B 1 p N i f C q 1 h h F 5 d H X P S t 9 l s o N V q q u f R x 2 L B G M t M o 7 p c U c / v y l h F P C 2 l S E s L x z A 9 I 4 f 5 j I G c u F c L r T T 2 F h 3 c U a h h A n U 8 N m X i G 9 O m E I z X I k L O 7 O C + 0 S t b 5 F h p 6 X j 6 b E y m V Z e 0 j y 2 M c 0 G J S q W C w c F B d X I 1 m k s i y a Y X g T 0 r V 2 2 h C M o / 7 m Z I q U j r w I 7 d B c P m g + k d i g D s + J w D W 3 r G R f k Q M 8 3 j r X Z 4 n g m s k d 8 A F v 8 W 4 c g b 4 k l j I S Z B C 0 a C V K s V j I / v U O d I N n Z k D h D 0 r y g d + b y U O E e s t E S 5 W 6 s t q 7 9 H 6 0 a f c e X 5 D p o i J Q f v H c d 0 I 4 O z 9 Z Q i B H c F e f m O B p Y d C 8 8 u v P C E L y U i v 5 1 8 5 F u M P o t v N h S h m G 1 + Q X H H B C u z K 1 i Y n 4 d 5 m 3 T s a y B U n D R L G l 3 Y y 4 r m C H I W E 2 0 j V I X Y k z t 2 Y u H 4 E o y 0 D n s 4 K 6 T q K G I V C k V F i G D u C 0 i N v 0 4 R T E l I s U 6 U q v T R u P c v 1 1 M R i 4 v z M k g M K 0 J R 9 t H S M S L o u u K L p U w y T b 1 e + Z D i q y l L L Z a v I / L O W + T c m w M 9 4 8 M e z M F J W X h i O o O X T y w j l D a / x n J L w / M V + 9 w 3 I p G 6 S e s b A 3 1 C 3 W y o 5 R s v d N 0 1 6 W w M O K g I 3 1 W S q b s 2 a j 0 y E T V v A b P N 5 9 X + v c M j o 8 o a Z Y f T C K o Z 5 S e x 0 7 O 8 G C 0 K O 3 1 H C E F r 1 v W R + H z K Q + b + k R w M Z J A 4 P C a p 1 F 7 B M m B Q 0 j L w Y t u F 2 F J x I l g 9 3 2 W W s H o v X X w 6 M 2 + I B X O Q H Z N v b m u o n F i G c 3 I J t h V i 3 i m g l E k h L z L x t u E U 3 n D Q w e G k b P T G I l M f t w I 6 f a a u b F o P R l Z T t f O 6 d f W u F C Q j i 1 9 S 7 l 0 K f t B R 1 m Z m e k q F z 9 2 w j s Y C N 2 / T V G W m L t z M n Q i X e y t q S Y 6 l p Q U V v M h k s i o 6 S O v F Y p n D w y M q r N 6 V X y Q V w X L P y r o p y 8 Q 2 a 2 f E 8 1 i m Z Y q v 1 k R U K a F x R s j p G S j f Z q P Z 0 Z X 0 4 2 f k F I B 6 H 3 n N j j K w d / D S I f k + t j 7 i X r E K H O 0 J F Q A I Q 5 g Z E 5 a W l 9 H 3 S j u M E D G M 1 0 k p f X Q Z 8 C I W 0 I z E S o 1 J x 4 + Q n x R r t B D n G D L g Q C w s n E V h e J c 4 X s N w 5 x 9 T 5 1 j Q p V w e R D 4 v s l E + d 9 a 2 x T d a g Z 2 L L d b w 6 K i Q q q L y A I n u d y Q 4 L 9 Y F y U E r 2 J h v w g z L s M R n G j g g 3 9 0 U 3 8 y T v y 8 v G y 0 E a 1 5 D V N s 6 l u V m 9 u e t t j 1 0 + h 7 n Q 8 1 B i Y T i a M 4 C L h 4 a c O Y u j 1 D d p R n s f X E p s c s j E 1 H 1 5 h U B W O y y 1 m i p z I k g s 4 L K 8 y v i Q 3 l Y U j 7 R k I r u h d a Y + D I F u I v f U C u L Y z J Y Y q V i 0 t C X W g 2 S l E G J O F D R 0 7 h s 8 5 D v y V B + 4 A X Q W 2 U M H L J g i c 9 l F 3 I o 7 R v G 0 / N Z v P 5 A C 2 e q h p K T D L 1 T W h I F y 8 X L d r o 4 O L i 2 o m 4 f 2 w 3 A / w d g H h 9 o N J a o t Q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 P l a y F r o m I s N u l l = " f a l s e "   P l a y F r o m T i c k s = " 6 3 5 4 2 4 9 1 2 0 0 0 0 0 0 0 0 0 "   P l a y T o I s N u l l = " f a l s e "   P l a y T o T i c k s = " 6 3 5 4 2 4 9 8 3 2 8 0 0 0 0 0 0 0 " 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 N a m e = " W a r s t w a   1 "   G u i d = " 3 b b 2 c 9 d c - 2 7 4 4 - 4 b 7 1 - 9 a 8 b - 6 d 6 3 7 6 9 a a e f 2 "   R e v = " 1 0 "   R e v G u i d = " 8 f 9 a 6 1 7 3 - 6 0 d a - 4 d 7 8 - 9 c 8 4 - e 2 2 c 8 1 f 7 d 6 c 9 " 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 V i s u a l T y p e = " B u b b l e C h a r t "   N u l l s = " f a l s e "   Z e r o s = " t r u e "   N e g a t i v e s = " t r u e "   V i s u a l S h a p e = " C i r c l e " 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 A c c u m u l a t e = " t r u e "   D e c a y = " H o l d T i l l R e p l a c e d "   D e c a y T i m e I s N u l l = " t r u e "   D e c a y T i m e T i c k s = " 0 "   V M T i m e A c c u m u l a t e = " t r u e "   V M T i m e P e r s i s t = " f a l s e "   U s e r N o t M a p B y = " t r u e "   S e l T i m e S t g = " I n s t a n t "   C h o o s i n g G e o F i e l d s = " f a l s e " & g t ; & l t ; L a t L o n g   N a m e = " L a t L o n "   V i s i b l e = " f a l s e " & g t ; & l t ; G e o C o l u m n s & g t ; & l t ; G e o C o l u m n   N a m e = " S z e r o k o ["   V i s i b l e = " t r u e "   D a t a T y p e = " D o u b l e "   M o d e l Q u e r y N a m e = " ' T a b e l a 3 ' [ S z e r o k o [] " & g t ; & l t ; T a b l e   M o d e l N a m e = " T a b e l a 3 "   N a m e I n S o u r c e = " T a b e l a 3 "   V i s i b l e = " t r u e "   L a s t R e f r e s h = " 0 0 0 1 - 0 1 - 0 1 T 0 0 : 0 0 : 0 0 "   / & g t ; & l t ; / G e o C o l u m n & g t ; & l t ; G e o C o l u m n   N a m e = " D Bu g o ["   V i s i b l e = " t r u e "   D a t a T y p e = " D o u b l e "   M o d e l Q u e r y N a m e = " ' T a b e l a 3 ' [ D Bu g o [] " & g t ; & l t ; T a b l e   M o d e l N a m e = " T a b e l a 3 "   N a m e I n S o u r c e = " T a b e l a 3 "   V i s i b l e = " t r u e "   L a s t R e f r e s h = " 0 0 0 1 - 0 1 - 0 1 T 0 0 : 0 0 : 0 0 "   / & g t ; & l t ; / G e o C o l u m n & g t ; & l t ; / G e o C o l u m n s & g t ; & l t ; L a t i t u d e   N a m e = " S z e r o k o ["   V i s i b l e = " t r u e "   D a t a T y p e = " D o u b l e "   M o d e l Q u e r y N a m e = " ' T a b e l a 3 ' [ S z e r o k o [] " & g t ; & l t ; T a b l e   M o d e l N a m e = " T a b e l a 3 "   N a m e I n S o u r c e = " T a b e l a 3 "   V i s i b l e = " t r u e "   L a s t R e f r e s h = " 0 0 0 1 - 0 1 - 0 1 T 0 0 : 0 0 : 0 0 "   / & g t ; & l t ; / L a t i t u d e & g t ; & l t ; L o n g i t u d e   N a m e = " D Bu g o ["   V i s i b l e = " t r u e "   D a t a T y p e = " D o u b l e "   M o d e l Q u e r y N a m e = " ' T a b e l a 3 ' [ D Bu g o [] " & g t ; & l t ; T a b l e   M o d e l N a m e = " T a b e l a 3 "   N a m e I n S o u r c e = " T a b e l a 3 "   V i s i b l e = " t r u e "   L a s t R e f r e s h = " 0 0 0 1 - 0 1 - 0 1 T 0 0 : 0 0 : 0 0 "   / & g t ; & l t ; / L o n g i t u d e & g t ; & l t ; I s X Y C o o r d s & g t ; f a l s e & l t ; / I s X Y C o o r d s & g t ; & l t ; / L a t L o n g & g t ; & l t ; M e a s u r e s & g t ; & l t ; M e a s u r e   N a m e = " W a r t o ["   V i s i b l e = " t r u e "   D a t a T y p e = " L o n g "   M o d e l Q u e r y N a m e = " ' T a b e l a 3 ' [ W a r t o [] " & g t ; & l t ; T a b l e   M o d e l N a m e = " T a b e l a 3 "   N a m e I n S o u r c e = " T a b e l a 3 " 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T i m e   N a m e = " D a t a "   V i s i b l e = " t r u e "   D a t a T y p e = " D a t e T i m e "   M o d e l Q u e r y N a m e = " ' T a b e l a 3 ' [ D a t a ] " & g t ; & l t ; T a b l e   M o d e l N a m e = " T a b e l a 3 "   N a m e I n S o u r c e = " T a b e l a 3 "   V i s i b l e = " t r u e "   L a s t R e f r e s h = " 0 0 0 1 - 0 1 - 0 1 T 0 0 : 0 0 : 0 0 "   / & g t ; & l t ; / T i m e & g t ; & l t ; C o l o r A F & g t ; N o n e & l t ; / C o l o r A F & g t ; & l t ; C h o s e n F i e l d s 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L o n g i t u d e & l t ; / G e o M a p p i n g T y p e & g t ; & l t ; G e o M a p p i n g T y p e & g t ; L a t i t u d e & l t ; / G e o M a p p i n g T y p e & g t ; & l t ; / C h o s e n G e o M a p p i n g s & g t ; & l t ; F i l t e r & g t ; & l t ; F C s   / & g t ; & l t ; / F i l t e r & g t ; & l t ; / G e o F i e l d W e l l D e f i n i t i o n & g t ; & l t ; P r o p e r t i e s & g t ; & l t ; I n s t a n c e P r o p e r t y   I n s t a n c e I d = " L a t L a t V a l L o n L o n V a l A d d r A d d r V a l A d A d V a l A d 2 A d 2 V a l C o u n t r y C o u n t r y V a l L o c L o c V a l Z i p Z i p V a l F u l l A d d r F u l l A d d r V a l O l d O l d V a l C a t C a t V a l M s r ' T a b e l a 3 ' [ W a r t o [] M s r A F S u m M s r V a l M s r C a l c F n A n y M e a s F A L S E A n y C a t V a l F A L S E # X C o o r d X C o o r d V a l Y C o o r d Y C o o r d V a l # # " & g t ; & l t ; C o l o r S e t & g t ; t r u e & l t ; / C o l o r S e t & g t ; & l t ; C o l o r & g t ; & l t ; R & g t ; 1 & l t ; / R & g t ; & l t ; G & g t ; 0 . 0 5 4 1 1 7 6 7 & l t ; / G & g t ; & l t ; B & g t ; 0 . 0 5 4 1 1 7 6 7 & l t ; / B & g t ; & l t ; A & g t ; 1 & l t ; / A & g t ; & l t ; / C o l o r & g t ; & l t ; / I n s t a n c e P r o p e r t y & g t ; & l t ; / P r o p e r t i e s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0 . 1 & l t ; / D a t a S c a l e & g t ; & l t ; D a t a S c a l e & g t ; 1 & l t ; / D a t a S c a l e & g t ; & l t ; D a t a S c a l e & g t ; 1 & l t ; / D a t a S c a l e & g t ; & l t ; / D a t a S c a l e s & g t ; & l t ; D i m n S c a l e s & g t ; & l t ; D i m n S c a l e & g t ; 1 & l t ; / D i m n S c a l e & g t ; & l t ; D i m n S c a l e & g t ; 0 . 9 9 9 9 9 9 9 9 9 9 9 9 9 9 7 2 2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4 9 6 & l t ; / X & g t ; & l t ; Y & g t ; 0 . 8 0 0 0 0 0 0 0 0 0 0 0 0 1 1 3 7 & l t ; / Y & g t ; & l t ; D i s t a n c e T o N e a r e s t C o r n e r X & g t ; 0 . 4 0 0 0 0 0 0 0 0 0 0 0 0 9 0 9 5 & l t ; / D i s t a n c e T o N e a r e s t C o r n e r X & g t ; & l t ; D i s t a n c e T o N e a r e s t C o r n e r Y & g t ; 0 . 8 0 0 0 0 0 0 0 0 0 0 0 0 1 1 3 7 & l t ; / D i s t a n c e T o N e a r e s t C o r n e r Y & g t ; & l t ; Z O r d e r & g t ; 0 & l t ; / Z O r d e r & g t ; & l t ; W i d t h & g t ; 1 7 0 & l t ; / W i d t h & g t ; & l t ; H e i g h t & g t ; 7 1 . 5 8 3 3 3 3 3 3 3 3 3 3 3 4 3 & l t ; / H e i g h t & g t ; & l t ; A c t u a l W i d t h & g t ; 1 7 0 & l t ; / A c t u a l W i d t h & g t ; & l t ; A c t u a l H e i g h t & g t ; 7 1 . 5 8 3 3 3 3 3 3 3 3 3 3 3 4 3 & l t ; / A c t u a l H e i g h t & g t ; & l t ; I s V i s i b l e & g t ; t r u e & l t ; / I s V i s i b l e & g t ; & l t ; S e t F o c u s O n L o a d V i e w & g t ; f a l s e & l t ; / S e t F o c u s O n L o a d V i e w & g t ; & l t ; T i m e & g t ; & l t ; T e x t & g t ; & l t ; F o r m a t T y p e & g t ; S t a t i c & l t ; / F o r m a t T y p e & g t ; & l t ; T e x t & g t ; 2 0 1 4 - 0 8 - 0 1   1 3 : 5 8 & l t ; / T e x t & g t ; & l t ; F o n t S i z e & g t ; 1 4 & l t ; / F o n t S i z e & g t ; & l t ; F o n t F a m i l y & g t ; S e g o e 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C o l o r & g t ; & l t ; A & g t ; 2 5 5 & l t ; / A & g t ; & l t ; R & g t ; 6 4 & l t ; / R & g t ; & l t ; G & g t ; 6 4 & l t ; / G & g t ; & l t ; B & g t ; 6 4 & l t ; / B & g t ; & l t ; S c A & g t ; 1 & l t ; / S c A & g t ; & l t ; S c R & g t ; 0 . 0 5 1 2 6 9 4 6 4 2 & l t ; / S c R & g t ; & l t ; S c G & g t ; 0 . 0 5 1 2 6 9 4 6 4 2 & l t ; / S c G & g t ; & l t ; S c B & g t ; 0 . 0 5 1 2 6 9 4 6 4 2 & l t ; / S c B & g t ; & l t ; / C o l o r & g t ; & l t ; / T e x t & g t ; & l t ; T i m e & g t ; 2 0 1 4 - 0 8 - 0 1 T 1 3 : 5 8 : 4 8 & l t ; / T i m e & g t ; & l t ; F o r m a t & g t ; g & l t ; / F o r m a t & g t ; & l t ; / T i m e & g t ; & l t ; D o c k & g t ; T o p R i g h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< ! [ C D A T A [ T a b e l a 3 - c 5 8 9 9 d c 0 - 9 5 8 2 - 4 2 3 2 - a 1 7 e - f 6 2 6 1 b c 9 8 c 9 a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< ! [ C D A T A [ T a b e l a 3 - c 5 8 9 9 d c 0 - 9 5 8 2 - 4 2 3 2 - a 1 7 e - f 6 2 6 1 b c 9 8 c 9 a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T a b e l a 3 - c 5 8 9 9 d c 0 - 9 5 8 2 - 4 2 3 2 - a 1 7 e - f 6 2 6 1 b c 9 8 c 9 a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T a b e l a 3 - c 5 8 9 9 d c 0 - 9 5 8 2 - 4 2 3 2 - a 1 7 e - f 6 2 6 1 b c 9 8 c 9 a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K r o k & l t ; / s t r i n g & g t ; & l t ; / k e y & g t ; & l t ; v a l u e & g t ; & l t ; i n t & g t ; 7 9 & l t ; / i n t & g t ; & l t ; / v a l u e & g t ; & l t ; / i t e m & g t ; & l t ; i t e m & g t ; & l t ; k e y & g t ; & l t ; s t r i n g & g t ; D a t a & l t ; / s t r i n g & g t ; & l t ; / k e y & g t ; & l t ; v a l u e & g t ; & l t ; i n t & g t ; 1 9 5 & l t ; / i n t & g t ; & l t ; / v a l u e & g t ; & l t ; / i t e m & g t ; & l t ; i t e m & g t ; & l t ; k e y & g t ; & l t ; s t r i n g & g t ; S z e r o k o [& l t ; / s t r i n g & g t ; & l t ; / k e y & g t ; & l t ; v a l u e & g t ; & l t ; i n t & g t ; 1 3 6 & l t ; / i n t & g t ; & l t ; / v a l u e & g t ; & l t ; / i t e m & g t ; & l t ; i t e m & g t ; & l t ; k e y & g t ; & l t ; s t r i n g & g t ; D Bu g o [& l t ; / s t r i n g & g t ; & l t ; / k e y & g t ; & l t ; v a l u e & g t ; & l t ; i n t & g t ; 1 6 0 & l t ; / i n t & g t ; & l t ; / v a l u e & g t ; & l t ; / i t e m & g t ; & l t ; i t e m & g t ; & l t ; k e y & g t ; & l t ; s t r i n g & g t ; W a r t o [& l t ; / s t r i n g & g t ; & l t ; / k e y & g t ; & l t ; v a l u e & g t ; & l t ; i n t & g t ; 1 0 7 & l t ; / i n t & g t ; & l t ; / v a l u e & g t ; & l t ; / i t e m & g t ; & l t ; / C o l u m n W i d t h s & g t ; & l t ; C o l u m n D i s p l a y I n d e x & g t ; & l t ; i t e m & g t ; & l t ; k e y & g t ; & l t ; s t r i n g & g t ; K r o k & l t ; / s t r i n g & g t ; & l t ; / k e y & g t ; & l t ; v a l u e & g t ; & l t ; i n t & g t ; 0 & l t ; / i n t & g t ; & l t ; / v a l u e & g t ; & l t ; / i t e m & g t ; & l t ; i t e m & g t ; & l t ; k e y & g t ; & l t ; s t r i n g & g t ; D a t a & l t ; / s t r i n g & g t ; & l t ; / k e y & g t ; & l t ; v a l u e & g t ; & l t ; i n t & g t ; 1 & l t ; / i n t & g t ; & l t ; / v a l u e & g t ; & l t ; / i t e m & g t ; & l t ; i t e m & g t ; & l t ; k e y & g t ; & l t ; s t r i n g & g t ; S z e r o k o [& l t ; / s t r i n g & g t ; & l t ; / k e y & g t ; & l t ; v a l u e & g t ; & l t ; i n t & g t ; 2 & l t ; / i n t & g t ; & l t ; / v a l u e & g t ; & l t ; / i t e m & g t ; & l t ; i t e m & g t ; & l t ; k e y & g t ; & l t ; s t r i n g & g t ; D Bu g o [& l t ; / s t r i n g & g t ; & l t ; / k e y & g t ; & l t ; v a l u e & g t ; & l t ; i n t & g t ; 3 & l t ; / i n t & g t ; & l t ; / v a l u e & g t ; & l t ; / i t e m & g t ; & l t ; i t e m & g t ; & l t ; k e y & g t ; & l t ; s t r i n g & g t ; W a r t o [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T a b e l a 3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 i : t y p e = " S a n d b o x E d i t o r M e a s u r e G r i d K e y " & g t ; & l t ; T a b l e N a m e & g t ; T a b e l a 3 & l t ; / T a b l e N a m e & g t ; & l t ; / K e y & g t ; & l t ; M a i n t a i n e r 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K r o k & l t ; / K e y & g t ; & l t ; / D i a g r a m O b j e c t K e y & g t ; & l t ; D i a g r a m O b j e c t K e y & g t ; & l t ; K e y & g t ; C o l u m n s \ D a t a & l t ; / K e y & g t ; & l t ; / D i a g r a m O b j e c t K e y & g t ; & l t ; D i a g r a m O b j e c t K e y & g t ; & l t ; K e y & g t ; C o l u m n s \ S z e r o k o [& l t ; / K e y & g t ; & l t ; / D i a g r a m O b j e c t K e y & g t ; & l t ; D i a g r a m O b j e c t K e y & g t ; & l t ; K e y & g t ; C o l u m n s \ D Bu g o [& l t ; / K e y & g t ; & l t ; / D i a g r a m O b j e c t K e y & g t ; & l t ; D i a g r a m O b j e c t K e y & g t ; & l t ; K e y & g t ; C o l u m n s \ W a r t o [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r o k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z e r o k o [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Bu g o [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a r t o [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Props1.xml><?xml version="1.0" encoding="utf-8"?>
<ds:datastoreItem xmlns:ds="http://schemas.openxmlformats.org/officeDocument/2006/customXml" ds:itemID="{CC1A7598-CE2A-4261-A6E8-585EAE098F3B}">
  <ds:schemaRefs/>
</ds:datastoreItem>
</file>

<file path=customXml/itemProps10.xml><?xml version="1.0" encoding="utf-8"?>
<ds:datastoreItem xmlns:ds="http://schemas.openxmlformats.org/officeDocument/2006/customXml" ds:itemID="{7BC3716D-0EF0-4B1A-84A8-D5A2B63473CD}">
  <ds:schemaRefs/>
</ds:datastoreItem>
</file>

<file path=customXml/itemProps11.xml><?xml version="1.0" encoding="utf-8"?>
<ds:datastoreItem xmlns:ds="http://schemas.openxmlformats.org/officeDocument/2006/customXml" ds:itemID="{7286FCC3-275A-4830-8E62-5A0646D7BB3C}">
  <ds:schemaRefs>
    <ds:schemaRef ds:uri="http://www.w3.org/2001/XMLSchema"/>
    <ds:schemaRef ds:uri="http://microsoft.data.visualization.Client.Excel/1.0"/>
  </ds:schemaRefs>
</ds:datastoreItem>
</file>

<file path=customXml/itemProps12.xml><?xml version="1.0" encoding="utf-8"?>
<ds:datastoreItem xmlns:ds="http://schemas.openxmlformats.org/officeDocument/2006/customXml" ds:itemID="{68B264E3-5F28-4FD6-BF72-17D3F1A49537}">
  <ds:schemaRefs/>
</ds:datastoreItem>
</file>

<file path=customXml/itemProps13.xml><?xml version="1.0" encoding="utf-8"?>
<ds:datastoreItem xmlns:ds="http://schemas.openxmlformats.org/officeDocument/2006/customXml" ds:itemID="{1F45726C-4DA1-494E-B9A1-61B3E2CA67EB}">
  <ds:schemaRefs/>
</ds:datastoreItem>
</file>

<file path=customXml/itemProps14.xml><?xml version="1.0" encoding="utf-8"?>
<ds:datastoreItem xmlns:ds="http://schemas.openxmlformats.org/officeDocument/2006/customXml" ds:itemID="{9C7200B1-49B0-4C98-8534-DC22BEB26E5F}">
  <ds:schemaRefs/>
</ds:datastoreItem>
</file>

<file path=customXml/itemProps15.xml><?xml version="1.0" encoding="utf-8"?>
<ds:datastoreItem xmlns:ds="http://schemas.openxmlformats.org/officeDocument/2006/customXml" ds:itemID="{00231F8E-CC07-4B1E-AF75-B49ECB7011AA}">
  <ds:schemaRefs/>
</ds:datastoreItem>
</file>

<file path=customXml/itemProps16.xml><?xml version="1.0" encoding="utf-8"?>
<ds:datastoreItem xmlns:ds="http://schemas.openxmlformats.org/officeDocument/2006/customXml" ds:itemID="{CB949189-01E1-4DCD-B656-CCFFDFB5CF3D}">
  <ds:schemaRefs/>
</ds:datastoreItem>
</file>

<file path=customXml/itemProps17.xml><?xml version="1.0" encoding="utf-8"?>
<ds:datastoreItem xmlns:ds="http://schemas.openxmlformats.org/officeDocument/2006/customXml" ds:itemID="{E0187B13-6565-4583-BCDA-66FE8BD16488}">
  <ds:schemaRefs/>
</ds:datastoreItem>
</file>

<file path=customXml/itemProps2.xml><?xml version="1.0" encoding="utf-8"?>
<ds:datastoreItem xmlns:ds="http://schemas.openxmlformats.org/officeDocument/2006/customXml" ds:itemID="{BFEB2441-DAF4-4A6D-BC5D-FEE64A3B6400}">
  <ds:schemaRefs>
    <ds:schemaRef ds:uri="http://www.w3.org/2001/XMLSchema"/>
    <ds:schemaRef ds:uri="http://microsoft.data.visualization.engine.tours/1.0"/>
  </ds:schemaRefs>
</ds:datastoreItem>
</file>

<file path=customXml/itemProps3.xml><?xml version="1.0" encoding="utf-8"?>
<ds:datastoreItem xmlns:ds="http://schemas.openxmlformats.org/officeDocument/2006/customXml" ds:itemID="{1DBE8195-A4ED-4E96-821D-014E3C1B8AAF}">
  <ds:schemaRefs/>
</ds:datastoreItem>
</file>

<file path=customXml/itemProps4.xml><?xml version="1.0" encoding="utf-8"?>
<ds:datastoreItem xmlns:ds="http://schemas.openxmlformats.org/officeDocument/2006/customXml" ds:itemID="{D81EA74E-CE8E-4CF7-82FE-6074C05931D9}">
  <ds:schemaRefs/>
</ds:datastoreItem>
</file>

<file path=customXml/itemProps5.xml><?xml version="1.0" encoding="utf-8"?>
<ds:datastoreItem xmlns:ds="http://schemas.openxmlformats.org/officeDocument/2006/customXml" ds:itemID="{645F456F-CE6F-496B-A793-30DCBF4B307F}">
  <ds:schemaRefs/>
</ds:datastoreItem>
</file>

<file path=customXml/itemProps6.xml><?xml version="1.0" encoding="utf-8"?>
<ds:datastoreItem xmlns:ds="http://schemas.openxmlformats.org/officeDocument/2006/customXml" ds:itemID="{6A903364-D551-4F0D-A812-5902E8CA5832}">
  <ds:schemaRefs/>
</ds:datastoreItem>
</file>

<file path=customXml/itemProps7.xml><?xml version="1.0" encoding="utf-8"?>
<ds:datastoreItem xmlns:ds="http://schemas.openxmlformats.org/officeDocument/2006/customXml" ds:itemID="{B09CCDA0-1C15-4C1F-89DE-F4B444DB518C}">
  <ds:schemaRefs/>
</ds:datastoreItem>
</file>

<file path=customXml/itemProps8.xml><?xml version="1.0" encoding="utf-8"?>
<ds:datastoreItem xmlns:ds="http://schemas.openxmlformats.org/officeDocument/2006/customXml" ds:itemID="{10A00BB5-CCE6-450C-8F3C-C6D147BE718A}">
  <ds:schemaRefs/>
</ds:datastoreItem>
</file>

<file path=customXml/itemProps9.xml><?xml version="1.0" encoding="utf-8"?>
<ds:datastoreItem xmlns:ds="http://schemas.openxmlformats.org/officeDocument/2006/customXml" ds:itemID="{EA470E53-E42C-4829-88BD-B8E807AF6C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7.2</vt:lpstr>
      <vt:lpstr>7.4</vt:lpstr>
      <vt:lpstr>7.5</vt:lpstr>
      <vt:lpstr>7.10, 7.11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2015-01-11T18:35:14Z</dcterms:created>
  <dcterms:modified xsi:type="dcterms:W3CDTF">2015-01-11T18:36:11Z</dcterms:modified>
</cp:coreProperties>
</file>