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2\"/>
    </mc:Choice>
  </mc:AlternateContent>
  <bookViews>
    <workbookView xWindow="-15" yWindow="-15" windowWidth="8895" windowHeight="5790"/>
  </bookViews>
  <sheets>
    <sheet name="DOWÓD" sheetId="3" r:id="rId1"/>
    <sheet name="Towary" sheetId="5" r:id="rId2"/>
    <sheet name="Odbiorcy" sheetId="8" r:id="rId3"/>
    <sheet name="ND" sheetId="6" r:id="rId4"/>
    <sheet name="Ustawienia" sheetId="7" r:id="rId5"/>
    <sheet name="Słowo" sheetId="9" r:id="rId6"/>
  </sheets>
  <externalReferences>
    <externalReference r:id="rId7"/>
    <externalReference r:id="rId8"/>
  </externalReferences>
  <definedNames>
    <definedName name="_xlnm._FilterDatabase" localSheetId="3" hidden="1">ND!$B$2:$C$300</definedName>
    <definedName name="_xlnm._FilterDatabase" localSheetId="2" hidden="1">Odbiorcy!$A$1:$E$200</definedName>
    <definedName name="_xlnm._FilterDatabase" localSheetId="1" hidden="1">Towary!$B$18:$E$89</definedName>
    <definedName name="CC" localSheetId="2">'[1]Dostosuj fakturę'!$E$22:$E$25</definedName>
    <definedName name="CC">'[2]Dostosuj fakturę'!$E$22:$E$25</definedName>
    <definedName name="_xlnm.Print_Area" localSheetId="0">DOWÓD!$A$1:$I$36</definedName>
    <definedName name="T_slowo">Słowo!$A$1:$E$10</definedName>
  </definedNames>
  <calcPr calcId="152511"/>
</workbook>
</file>

<file path=xl/calcChain.xml><?xml version="1.0" encoding="utf-8"?>
<calcChain xmlns="http://schemas.openxmlformats.org/spreadsheetml/2006/main">
  <c r="E12" i="9" l="1"/>
  <c r="D12" i="9"/>
  <c r="C12" i="9"/>
  <c r="B12" i="9"/>
  <c r="A12" i="9"/>
  <c r="C10" i="9"/>
  <c r="C9" i="9"/>
  <c r="C8" i="9"/>
  <c r="C7" i="9"/>
  <c r="C6" i="9"/>
  <c r="C5" i="9"/>
  <c r="C4" i="9"/>
  <c r="C3" i="9"/>
  <c r="I18" i="3" l="1"/>
  <c r="I19" i="3"/>
  <c r="I20" i="3"/>
  <c r="I21" i="3"/>
  <c r="I22" i="3"/>
  <c r="I23" i="3"/>
  <c r="I24" i="3"/>
  <c r="I25" i="3"/>
  <c r="I26" i="3"/>
  <c r="I27" i="3"/>
  <c r="I28" i="3"/>
  <c r="I29" i="3"/>
  <c r="E2" i="5"/>
  <c r="K15" i="3" s="1"/>
  <c r="E3" i="5"/>
  <c r="C3" i="5" s="1"/>
  <c r="E4" i="5"/>
  <c r="C4" i="5" s="1"/>
  <c r="E5" i="5"/>
  <c r="C5" i="5" s="1"/>
  <c r="E6" i="5"/>
  <c r="C6" i="5" s="1"/>
  <c r="E7" i="5"/>
  <c r="C7" i="5" s="1"/>
  <c r="E8" i="5"/>
  <c r="C8" i="5" s="1"/>
  <c r="E9" i="5"/>
  <c r="C9" i="5" s="1"/>
  <c r="E10" i="5"/>
  <c r="C10" i="5" s="1"/>
  <c r="E11" i="5"/>
  <c r="C11" i="5" s="1"/>
  <c r="E12" i="5"/>
  <c r="C12" i="5" s="1"/>
  <c r="E13" i="5"/>
  <c r="C13" i="5" s="1"/>
  <c r="E14" i="5"/>
  <c r="C14" i="5" s="1"/>
  <c r="E15" i="5"/>
  <c r="C15" i="5" s="1"/>
  <c r="E16" i="5"/>
  <c r="C16" i="5" s="1"/>
  <c r="D3" i="5"/>
  <c r="D9" i="5"/>
  <c r="D13" i="5"/>
  <c r="F2" i="8"/>
  <c r="G3" i="7"/>
  <c r="I9" i="7" s="1"/>
  <c r="C7" i="6"/>
  <c r="E32" i="3"/>
  <c r="C3" i="6"/>
  <c r="C4" i="6"/>
  <c r="C5" i="6"/>
  <c r="C6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B7" i="3"/>
  <c r="B8" i="3"/>
  <c r="F4" i="8"/>
  <c r="G1" i="8" s="1"/>
  <c r="F5" i="8"/>
  <c r="F3" i="8"/>
  <c r="K28" i="3"/>
  <c r="H28" i="3" s="1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K19" i="3"/>
  <c r="B19" i="3" s="1"/>
  <c r="K23" i="3"/>
  <c r="B23" i="3" s="1"/>
  <c r="K27" i="3"/>
  <c r="B27" i="3" s="1"/>
  <c r="B10" i="3"/>
  <c r="B9" i="3"/>
  <c r="B6" i="3"/>
  <c r="E17" i="5"/>
  <c r="K29" i="3" l="1"/>
  <c r="B29" i="3" s="1"/>
  <c r="K25" i="3"/>
  <c r="K21" i="3"/>
  <c r="B21" i="3" s="1"/>
  <c r="K26" i="3"/>
  <c r="B26" i="3" s="1"/>
  <c r="K24" i="3"/>
  <c r="B24" i="3" s="1"/>
  <c r="K22" i="3"/>
  <c r="B22" i="3" s="1"/>
  <c r="K20" i="3"/>
  <c r="B20" i="3" s="1"/>
  <c r="D15" i="5"/>
  <c r="D11" i="5"/>
  <c r="D7" i="5"/>
  <c r="C24" i="3"/>
  <c r="C20" i="3"/>
  <c r="D2" i="5"/>
  <c r="D5" i="5"/>
  <c r="F4" i="7"/>
  <c r="G1" i="3" s="1"/>
  <c r="H23" i="3"/>
  <c r="H19" i="3"/>
  <c r="F27" i="3"/>
  <c r="H27" i="3"/>
  <c r="H22" i="3"/>
  <c r="H20" i="3"/>
  <c r="F24" i="3"/>
  <c r="F29" i="3"/>
  <c r="F23" i="3"/>
  <c r="F22" i="3"/>
  <c r="F20" i="3"/>
  <c r="F19" i="3"/>
  <c r="H24" i="3"/>
  <c r="H25" i="3"/>
  <c r="H26" i="3"/>
  <c r="C27" i="3"/>
  <c r="C25" i="3"/>
  <c r="C23" i="3"/>
  <c r="C21" i="3"/>
  <c r="C19" i="3"/>
  <c r="C29" i="3"/>
  <c r="F28" i="3"/>
  <c r="C28" i="3"/>
  <c r="B28" i="3"/>
  <c r="H8" i="7"/>
  <c r="F10" i="7" s="1"/>
  <c r="G3" i="3" s="1"/>
  <c r="B15" i="3"/>
  <c r="H15" i="3"/>
  <c r="I15" i="3" s="1"/>
  <c r="C15" i="3"/>
  <c r="G6" i="3"/>
  <c r="G10" i="3"/>
  <c r="G8" i="3"/>
  <c r="G9" i="3"/>
  <c r="G7" i="3"/>
  <c r="K18" i="3"/>
  <c r="K17" i="3"/>
  <c r="K16" i="3"/>
  <c r="D16" i="5"/>
  <c r="D14" i="5"/>
  <c r="D12" i="5"/>
  <c r="D10" i="5"/>
  <c r="D8" i="5"/>
  <c r="D6" i="5"/>
  <c r="D4" i="5"/>
  <c r="C2" i="5"/>
  <c r="F15" i="3" s="1"/>
  <c r="H29" i="3" l="1"/>
  <c r="F21" i="3"/>
  <c r="C26" i="3"/>
  <c r="H21" i="3"/>
  <c r="B25" i="3"/>
  <c r="F25" i="3"/>
  <c r="C22" i="3"/>
  <c r="F26" i="3"/>
  <c r="H17" i="3"/>
  <c r="I17" i="3" s="1"/>
  <c r="B17" i="3"/>
  <c r="C17" i="3"/>
  <c r="F17" i="3"/>
  <c r="H16" i="3"/>
  <c r="I16" i="3" s="1"/>
  <c r="I30" i="3" s="1"/>
  <c r="H14" i="9" s="1"/>
  <c r="H16" i="9" s="1"/>
  <c r="E13" i="9" s="1"/>
  <c r="C16" i="3"/>
  <c r="B16" i="3"/>
  <c r="F16" i="3"/>
  <c r="H18" i="3"/>
  <c r="C18" i="3"/>
  <c r="B18" i="3"/>
  <c r="F18" i="3"/>
  <c r="E17" i="9"/>
  <c r="H17" i="9" l="1"/>
  <c r="B13" i="9" s="1"/>
  <c r="B16" i="9" s="1"/>
  <c r="E15" i="9"/>
  <c r="B17" i="9"/>
  <c r="E16" i="9"/>
  <c r="A13" i="9" l="1"/>
  <c r="A15" i="9" s="1"/>
  <c r="C13" i="9"/>
  <c r="C14" i="9" s="1"/>
  <c r="D13" i="9"/>
  <c r="D14" i="9" s="1"/>
  <c r="C15" i="9"/>
  <c r="A16" i="9"/>
  <c r="A14" i="9"/>
  <c r="B14" i="9"/>
  <c r="B15" i="9"/>
  <c r="D15" i="9"/>
  <c r="A17" i="9"/>
  <c r="D17" i="9"/>
  <c r="D16" i="9"/>
  <c r="C16" i="9" l="1"/>
  <c r="A20" i="9"/>
  <c r="B31" i="3" s="1"/>
  <c r="C17" i="9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1 - Gotówka  2 - Przelew    3 - Czek </t>
        </r>
      </text>
    </comment>
  </commentList>
</comments>
</file>

<file path=xl/sharedStrings.xml><?xml version="1.0" encoding="utf-8"?>
<sst xmlns="http://schemas.openxmlformats.org/spreadsheetml/2006/main" count="268" uniqueCount="165">
  <si>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</si>
  <si>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</si>
  <si>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</si>
  <si>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</si>
  <si>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</si>
  <si>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</si>
  <si>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</si>
  <si>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</si>
  <si>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</si>
  <si>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</si>
  <si>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</si>
  <si>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</si>
  <si>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</si>
  <si>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</si>
  <si>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</si>
  <si>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</si>
  <si>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</si>
  <si>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</si>
  <si>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</si>
  <si>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</si>
  <si>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</si>
  <si>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</si>
  <si>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</si>
  <si>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</si>
  <si>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</si>
  <si>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</si>
  <si>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</si>
  <si>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</si>
  <si>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</si>
  <si>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</si>
  <si>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</si>
  <si>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</si>
  <si>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</si>
  <si>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</si>
  <si>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</si>
  <si>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</si>
  <si>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</si>
  <si>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</si>
  <si>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</si>
  <si>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</si>
  <si>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</si>
  <si>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</si>
  <si>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</si>
  <si>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</si>
  <si>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</si>
  <si>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</si>
  <si>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</si>
  <si>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</si>
  <si>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</si>
  <si>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</si>
  <si>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</si>
  <si>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</si>
  <si>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</si>
  <si>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</si>
  <si>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</si>
  <si>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</si>
  <si>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</si>
  <si>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</si>
  <si>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</si>
  <si>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</si>
  <si>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</si>
  <si>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</si>
  <si>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</si>
  <si>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</si>
  <si>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</si>
  <si>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</si>
  <si>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</si>
  <si>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</si>
  <si>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</si>
  <si>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</si>
  <si>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</si>
  <si>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</si>
  <si>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</si>
  <si>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</si>
  <si>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</si>
  <si>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</si>
  <si>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</si>
  <si>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</si>
  <si>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 xml:space="preserve"> nr kolejny</t>
  </si>
  <si>
    <t>x</t>
  </si>
  <si>
    <t>nazwa firmy</t>
  </si>
  <si>
    <t>korekta daty</t>
  </si>
  <si>
    <t>adres firmy</t>
  </si>
  <si>
    <t>43-400 Katowice</t>
  </si>
  <si>
    <t>ul. Jaśkowa 13</t>
  </si>
  <si>
    <t>sposób płatności</t>
  </si>
  <si>
    <t>Forma płatności:</t>
  </si>
  <si>
    <t>Wartość</t>
  </si>
  <si>
    <t>Ilość</t>
  </si>
  <si>
    <t xml:space="preserve">Nazwa  towaru </t>
  </si>
  <si>
    <t xml:space="preserve">R a z e m </t>
  </si>
  <si>
    <t>słownie:</t>
  </si>
  <si>
    <t>potwierdzenie odbiorcy</t>
  </si>
  <si>
    <t>potwierdzenie dostawcy</t>
  </si>
  <si>
    <t>DOWÓD DOSTAWY nr</t>
  </si>
  <si>
    <t>dostawca</t>
  </si>
  <si>
    <t>odbiorca</t>
  </si>
  <si>
    <t>Cena zbytu</t>
  </si>
  <si>
    <t>data odbioru</t>
  </si>
  <si>
    <t>NAZWA1</t>
  </si>
  <si>
    <t>NAZWA2</t>
  </si>
  <si>
    <t>NAZWA3</t>
  </si>
  <si>
    <t>MIASTO</t>
  </si>
  <si>
    <t>ULICA</t>
  </si>
  <si>
    <t>Jan Kabacki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</si>
  <si>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</si>
  <si>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</si>
  <si>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</si>
  <si>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</si>
  <si>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</si>
  <si>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</si>
  <si>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</si>
  <si>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</si>
  <si>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</si>
  <si>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</si>
  <si>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</si>
  <si>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</si>
  <si>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</si>
  <si>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33-455 Łódź</t>
  </si>
  <si>
    <t>część I nr dowodu</t>
  </si>
  <si>
    <t>częśc II nr dowodu</t>
  </si>
  <si>
    <t>zapis daty wystawienia dowodu</t>
  </si>
  <si>
    <t>/B/</t>
  </si>
  <si>
    <t>"BUD-hurt-POL"</t>
  </si>
  <si>
    <t>Hurtownia Artykułów</t>
  </si>
  <si>
    <t xml:space="preserve"> Budowlanych</t>
  </si>
  <si>
    <t>Hala</t>
  </si>
  <si>
    <t>kpl</t>
  </si>
  <si>
    <t>mąka</t>
  </si>
  <si>
    <t>Lp.</t>
  </si>
  <si>
    <t>Jm.</t>
  </si>
  <si>
    <t xml:space="preserve">Katowice, dnia 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</si>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</sst>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31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4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2" xfId="0" applyFont="1" applyFill="1" applyBorder="1"/>
    <xf numFmtId="165" fontId="0" fillId="0" borderId="0" xfId="0" applyNumberForma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6" fontId="2" fillId="0" borderId="0" xfId="0" applyNumberFormat="1" applyFont="1" applyFill="1" applyBorder="1" applyAlignment="1"/>
    <xf numFmtId="0" fontId="0" fillId="2" borderId="0" xfId="0" applyFill="1" applyAlignment="1">
      <alignment horizontal="center"/>
    </xf>
    <xf numFmtId="0" fontId="0" fillId="0" borderId="0" xfId="0" applyFill="1"/>
    <xf numFmtId="2" fontId="4" fillId="0" borderId="4" xfId="0" applyNumberFormat="1" applyFont="1" applyFill="1" applyBorder="1" applyProtection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/>
    <xf numFmtId="0" fontId="10" fillId="2" borderId="0" xfId="0" applyFont="1" applyFill="1" applyBorder="1" applyAlignment="1">
      <alignment vertical="center"/>
    </xf>
    <xf numFmtId="0" fontId="0" fillId="0" borderId="0" xfId="0" applyBorder="1" applyAlignment="1"/>
    <xf numFmtId="49" fontId="0" fillId="0" borderId="0" xfId="0" applyNumberFormat="1" applyBorder="1" applyAlignment="1"/>
    <xf numFmtId="0" fontId="0" fillId="0" borderId="4" xfId="0" applyFill="1" applyBorder="1"/>
    <xf numFmtId="0" fontId="0" fillId="0" borderId="0" xfId="0" applyFill="1" applyAlignment="1">
      <alignment horizontal="center"/>
    </xf>
    <xf numFmtId="0" fontId="11" fillId="0" borderId="4" xfId="0" applyNumberFormat="1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left"/>
    </xf>
    <xf numFmtId="0" fontId="4" fillId="0" borderId="4" xfId="0" applyNumberFormat="1" applyFont="1" applyFill="1" applyBorder="1" applyProtection="1"/>
    <xf numFmtId="164" fontId="2" fillId="0" borderId="4" xfId="0" applyNumberFormat="1" applyFont="1" applyFill="1" applyBorder="1" applyAlignment="1" applyProtection="1">
      <alignment horizontal="right" vertical="center"/>
    </xf>
    <xf numFmtId="0" fontId="2" fillId="0" borderId="4" xfId="0" applyFont="1" applyBorder="1"/>
    <xf numFmtId="0" fontId="0" fillId="0" borderId="4" xfId="0" applyBorder="1"/>
    <xf numFmtId="0" fontId="9" fillId="0" borderId="4" xfId="0" applyFont="1" applyBorder="1"/>
    <xf numFmtId="49" fontId="9" fillId="0" borderId="4" xfId="0" applyNumberFormat="1" applyFont="1" applyBorder="1"/>
    <xf numFmtId="0" fontId="19" fillId="0" borderId="4" xfId="0" applyFont="1" applyBorder="1"/>
    <xf numFmtId="49" fontId="19" fillId="0" borderId="4" xfId="0" applyNumberFormat="1" applyFont="1" applyBorder="1"/>
    <xf numFmtId="0" fontId="7" fillId="3" borderId="4" xfId="0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0" xfId="0" applyFont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14" fontId="2" fillId="0" borderId="4" xfId="0" applyNumberFormat="1" applyFont="1" applyFill="1" applyBorder="1"/>
    <xf numFmtId="0" fontId="12" fillId="0" borderId="14" xfId="0" applyFont="1" applyFill="1" applyBorder="1"/>
    <xf numFmtId="0" fontId="23" fillId="0" borderId="8" xfId="0" applyFont="1" applyBorder="1" applyAlignment="1">
      <alignment horizontal="center"/>
    </xf>
    <xf numFmtId="0" fontId="23" fillId="0" borderId="11" xfId="0" applyFont="1" applyBorder="1" applyAlignment="1"/>
    <xf numFmtId="0" fontId="25" fillId="0" borderId="4" xfId="1" applyNumberFormat="1" applyFont="1" applyFill="1" applyBorder="1"/>
    <xf numFmtId="0" fontId="25" fillId="0" borderId="4" xfId="1" applyFont="1" applyFill="1" applyBorder="1"/>
    <xf numFmtId="49" fontId="25" fillId="0" borderId="4" xfId="1" applyNumberFormat="1" applyFont="1" applyFill="1" applyBorder="1"/>
    <xf numFmtId="0" fontId="25" fillId="0" borderId="0" xfId="1" applyFont="1" applyFill="1"/>
    <xf numFmtId="0" fontId="24" fillId="0" borderId="0" xfId="1"/>
    <xf numFmtId="0" fontId="25" fillId="0" borderId="0" xfId="1" applyFont="1"/>
    <xf numFmtId="49" fontId="25" fillId="0" borderId="0" xfId="1" applyNumberFormat="1" applyFont="1"/>
    <xf numFmtId="0" fontId="25" fillId="0" borderId="0" xfId="1" applyNumberFormat="1" applyFont="1" applyFill="1" applyBorder="1"/>
    <xf numFmtId="49" fontId="25" fillId="0" borderId="0" xfId="1" applyNumberFormat="1" applyFont="1" applyFill="1" applyBorder="1"/>
    <xf numFmtId="0" fontId="26" fillId="5" borderId="38" xfId="1" applyFont="1" applyFill="1" applyBorder="1" applyAlignment="1">
      <alignment horizontal="center" vertical="center"/>
    </xf>
    <xf numFmtId="0" fontId="27" fillId="0" borderId="0" xfId="1" applyFont="1"/>
    <xf numFmtId="0" fontId="25" fillId="6" borderId="4" xfId="1" applyFont="1" applyFill="1" applyBorder="1"/>
    <xf numFmtId="167" fontId="28" fillId="0" borderId="0" xfId="1" applyNumberFormat="1" applyFont="1"/>
    <xf numFmtId="0" fontId="29" fillId="6" borderId="4" xfId="1" applyFont="1" applyFill="1" applyBorder="1"/>
    <xf numFmtId="168" fontId="24" fillId="0" borderId="0" xfId="1" applyNumberFormat="1"/>
    <xf numFmtId="0" fontId="25" fillId="0" borderId="0" xfId="1" applyFont="1" applyAlignment="1">
      <alignment horizontal="left"/>
    </xf>
    <xf numFmtId="0" fontId="24" fillId="0" borderId="0" xfId="1" applyFill="1"/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/>
    <xf numFmtId="0" fontId="12" fillId="7" borderId="5" xfId="0" applyFont="1" applyFill="1" applyBorder="1"/>
    <xf numFmtId="0" fontId="12" fillId="8" borderId="4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left"/>
    </xf>
    <xf numFmtId="0" fontId="2" fillId="9" borderId="4" xfId="0" applyFont="1" applyFill="1" applyBorder="1"/>
    <xf numFmtId="0" fontId="2" fillId="9" borderId="4" xfId="0" applyFont="1" applyFill="1" applyBorder="1" applyAlignment="1">
      <alignment horizontal="center"/>
    </xf>
    <xf numFmtId="2" fontId="2" fillId="9" borderId="4" xfId="0" applyNumberFormat="1" applyFont="1" applyFill="1" applyBorder="1"/>
    <xf numFmtId="0" fontId="2" fillId="7" borderId="4" xfId="0" applyFont="1" applyFill="1" applyBorder="1"/>
    <xf numFmtId="0" fontId="18" fillId="0" borderId="15" xfId="0" applyFont="1" applyFill="1" applyBorder="1" applyAlignment="1" applyProtection="1">
      <alignment horizontal="center" wrapText="1"/>
      <protection locked="0"/>
    </xf>
    <xf numFmtId="0" fontId="18" fillId="0" borderId="16" xfId="0" applyFont="1" applyFill="1" applyBorder="1" applyAlignment="1" applyProtection="1">
      <alignment horizontal="center" wrapText="1"/>
      <protection locked="0"/>
    </xf>
    <xf numFmtId="0" fontId="18" fillId="0" borderId="17" xfId="0" applyFont="1" applyFill="1" applyBorder="1" applyAlignment="1" applyProtection="1">
      <alignment horizontal="center" wrapText="1"/>
      <protection locked="0"/>
    </xf>
    <xf numFmtId="0" fontId="18" fillId="0" borderId="18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8" fillId="0" borderId="19" xfId="0" applyFont="1" applyFill="1" applyBorder="1" applyAlignment="1" applyProtection="1">
      <alignment horizontal="center" wrapText="1"/>
      <protection locked="0"/>
    </xf>
    <xf numFmtId="0" fontId="18" fillId="0" borderId="20" xfId="0" applyFont="1" applyFill="1" applyBorder="1" applyAlignment="1" applyProtection="1">
      <alignment horizontal="center" wrapText="1"/>
      <protection locked="0"/>
    </xf>
    <xf numFmtId="0" fontId="18" fillId="0" borderId="21" xfId="0" applyFont="1" applyFill="1" applyBorder="1" applyAlignment="1" applyProtection="1">
      <alignment horizontal="center" wrapText="1"/>
      <protection locked="0"/>
    </xf>
    <xf numFmtId="0" fontId="18" fillId="0" borderId="22" xfId="0" applyFont="1" applyFill="1" applyBorder="1" applyAlignment="1" applyProtection="1">
      <alignment horizontal="center" wrapText="1"/>
      <protection locked="0"/>
    </xf>
    <xf numFmtId="0" fontId="16" fillId="0" borderId="4" xfId="0" applyNumberFormat="1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9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12" fillId="0" borderId="0" xfId="0" applyNumberFormat="1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0" fontId="17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/>
    </xf>
    <xf numFmtId="0" fontId="18" fillId="0" borderId="16" xfId="0" applyFont="1" applyFill="1" applyBorder="1" applyAlignment="1" applyProtection="1">
      <alignment horizontal="center" vertical="center"/>
      <protection locked="0"/>
    </xf>
    <xf numFmtId="0" fontId="18" fillId="0" borderId="17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3" fillId="0" borderId="16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right"/>
    </xf>
    <xf numFmtId="0" fontId="2" fillId="0" borderId="3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0" borderId="27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2" fillId="7" borderId="4" xfId="0" applyFont="1" applyFill="1" applyBorder="1" applyAlignment="1">
      <alignment horizontal="center"/>
    </xf>
    <xf numFmtId="0" fontId="8" fillId="0" borderId="29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30" fillId="0" borderId="39" xfId="1" applyFont="1" applyBorder="1" applyAlignment="1">
      <alignment vertical="center" wrapText="1"/>
    </xf>
    <xf numFmtId="0" fontId="30" fillId="0" borderId="40" xfId="1" applyFont="1" applyBorder="1" applyAlignment="1">
      <alignment vertical="center" wrapText="1"/>
    </xf>
    <xf numFmtId="0" fontId="30" fillId="0" borderId="41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2063" name="Rectangle 15"/>
        <xdr:cNvSpPr>
          <a:spLocks noChangeArrowheads="1"/>
        </xdr:cNvSpPr>
      </xdr:nvSpPr>
      <xdr:spPr bwMode="auto">
        <a:xfrm>
          <a:off x="142875" y="4505325"/>
          <a:ext cx="4362450" cy="1362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tabSelected="1" zoomScaleNormal="90" workbookViewId="0">
      <selection activeCell="BD22" sqref="BD22"/>
    </sheetView>
  </sheetViews>
  <sheetFormatPr defaultRowHeight="12.75" x14ac:dyDescent="0.2"/>
  <cols>
    <col min="1" max="1" width="2.140625" style="16" customWidth="1"/>
    <col min="2" max="2" width="3.42578125" style="24" customWidth="1"/>
    <col min="3" max="4" width="9.140625" style="16"/>
    <col min="5" max="5" width="6.85546875" style="16" customWidth="1"/>
    <col min="6" max="6" width="4.5703125" style="16" customWidth="1"/>
    <col min="7" max="7" width="5.140625" style="16" customWidth="1"/>
    <col min="8" max="8" width="11.5703125" style="16" customWidth="1"/>
    <col min="9" max="9" width="15.5703125" style="16" customWidth="1"/>
    <col min="10" max="10" width="4.85546875" style="16" customWidth="1"/>
    <col min="11" max="11" width="5.85546875" style="16" customWidth="1"/>
    <col min="12" max="16384" width="9.140625" style="16"/>
  </cols>
  <sheetData>
    <row r="1" spans="2:14" s="1" customFormat="1" x14ac:dyDescent="0.2">
      <c r="B1" s="15"/>
      <c r="G1" s="110" t="str">
        <f ca="1">IF($K$12=1,Ustawienia!F4,"")</f>
        <v>Katowice, dnia 2014-08-24</v>
      </c>
      <c r="H1" s="110"/>
      <c r="I1" s="110"/>
      <c r="J1" s="16"/>
      <c r="K1" s="16"/>
      <c r="L1" s="16"/>
      <c r="M1" s="16"/>
      <c r="N1" s="16"/>
    </row>
    <row r="2" spans="2:14" s="1" customFormat="1" ht="4.5" customHeight="1" x14ac:dyDescent="0.2">
      <c r="B2" s="123" t="s">
        <v>94</v>
      </c>
      <c r="C2" s="123"/>
      <c r="D2" s="123"/>
      <c r="E2" s="123"/>
      <c r="F2" s="123"/>
      <c r="J2" s="16"/>
      <c r="K2" s="16"/>
      <c r="L2" s="16"/>
      <c r="M2" s="16"/>
      <c r="N2" s="16"/>
    </row>
    <row r="3" spans="2:14" s="1" customFormat="1" ht="12" customHeight="1" x14ac:dyDescent="0.2">
      <c r="B3" s="123"/>
      <c r="C3" s="123"/>
      <c r="D3" s="123"/>
      <c r="E3" s="123"/>
      <c r="F3" s="123"/>
      <c r="G3" s="114" t="str">
        <f ca="1">IF($K$12=1,Ustawienia!F10,"")</f>
        <v>13/B/08/2014</v>
      </c>
      <c r="H3" s="115"/>
      <c r="I3" s="18"/>
      <c r="J3" s="16"/>
      <c r="K3" s="16"/>
      <c r="L3" s="16"/>
      <c r="M3" s="16"/>
      <c r="N3" s="16"/>
    </row>
    <row r="4" spans="2:14" s="1" customFormat="1" ht="6" customHeight="1" x14ac:dyDescent="0.2">
      <c r="B4" s="123"/>
      <c r="C4" s="123"/>
      <c r="D4" s="123"/>
      <c r="E4" s="123"/>
      <c r="F4" s="123"/>
      <c r="G4" s="116"/>
      <c r="H4" s="117"/>
      <c r="I4" s="18"/>
      <c r="J4" s="16"/>
      <c r="K4" s="16"/>
      <c r="L4" s="16"/>
      <c r="M4" s="16"/>
      <c r="N4" s="16"/>
    </row>
    <row r="5" spans="2:14" s="1" customFormat="1" ht="12" customHeight="1" thickBot="1" x14ac:dyDescent="0.25">
      <c r="B5" s="118" t="s">
        <v>95</v>
      </c>
      <c r="C5" s="118"/>
      <c r="D5" s="118"/>
      <c r="E5" s="118"/>
      <c r="G5" s="19"/>
      <c r="H5" s="119" t="s">
        <v>96</v>
      </c>
      <c r="I5" s="119"/>
      <c r="J5" s="16"/>
      <c r="K5" s="16"/>
      <c r="L5" s="16"/>
      <c r="M5" s="16"/>
      <c r="N5" s="16"/>
    </row>
    <row r="6" spans="2:14" ht="14.1" customHeight="1" x14ac:dyDescent="0.2">
      <c r="B6" s="111" t="str">
        <f>Ustawienia!C2</f>
        <v>Hurtownia Artykułów</v>
      </c>
      <c r="C6" s="112"/>
      <c r="D6" s="112"/>
      <c r="E6" s="113"/>
      <c r="F6" s="20"/>
      <c r="G6" s="81" t="str">
        <f>IF($K$12=1,INDEX(Odbiorcy!A$1:A$500,Odbiorcy!$G$1),"")</f>
        <v>Przedsiębiorsto Wielobranżowe</v>
      </c>
      <c r="H6" s="82"/>
      <c r="I6" s="83"/>
    </row>
    <row r="7" spans="2:14" ht="14.1" customHeight="1" x14ac:dyDescent="0.2">
      <c r="B7" s="120" t="str">
        <f>Ustawienia!C3</f>
        <v xml:space="preserve"> Budowlanych</v>
      </c>
      <c r="C7" s="121"/>
      <c r="D7" s="121"/>
      <c r="E7" s="122"/>
      <c r="F7" s="20"/>
      <c r="G7" s="84" t="str">
        <f>IF($K$12=1,INDEX(Odbiorcy!B$1:B$500,Odbiorcy!$G$1),"")</f>
        <v>"POLMAGAZYN"</v>
      </c>
      <c r="H7" s="85"/>
      <c r="I7" s="86"/>
    </row>
    <row r="8" spans="2:14" ht="14.1" customHeight="1" x14ac:dyDescent="0.2">
      <c r="B8" s="120" t="str">
        <f>Ustawienia!C4</f>
        <v>"BUD-hurt-POL"</v>
      </c>
      <c r="C8" s="121"/>
      <c r="D8" s="121"/>
      <c r="E8" s="122"/>
      <c r="F8" s="1"/>
      <c r="G8" s="87" t="str">
        <f>IF($K$12=1,INDEX(Odbiorcy!C$1:C$500,Odbiorcy!$G$1),"")</f>
        <v>Spółka Prawa Handlowego</v>
      </c>
      <c r="H8" s="88"/>
      <c r="I8" s="89"/>
    </row>
    <row r="9" spans="2:14" ht="14.1" customHeight="1" x14ac:dyDescent="0.2">
      <c r="B9" s="120" t="str">
        <f>Ustawienia!C5</f>
        <v>43-400 Katowice</v>
      </c>
      <c r="C9" s="121"/>
      <c r="D9" s="121"/>
      <c r="E9" s="122"/>
      <c r="F9" s="1"/>
      <c r="G9" s="87" t="str">
        <f>IF($K$12=1,INDEX(Odbiorcy!D$1:D$500,Odbiorcy!$G$1),"")</f>
        <v>33-455 Łódź</v>
      </c>
      <c r="H9" s="88"/>
      <c r="I9" s="89"/>
    </row>
    <row r="10" spans="2:14" ht="14.1" customHeight="1" thickBot="1" x14ac:dyDescent="0.25">
      <c r="B10" s="90" t="str">
        <f>Ustawienia!C6</f>
        <v>ul. Jaśkowa 13</v>
      </c>
      <c r="C10" s="91"/>
      <c r="D10" s="91"/>
      <c r="E10" s="92"/>
      <c r="F10" s="1"/>
      <c r="G10" s="90" t="str">
        <f>IF($K$12=1,INDEX(Odbiorcy!E$1:E$500,Odbiorcy!$G$1),"")</f>
        <v>ul. Śnieżna 18</v>
      </c>
      <c r="H10" s="91"/>
      <c r="I10" s="92"/>
    </row>
    <row r="11" spans="2:14" s="1" customFormat="1" ht="10.5" customHeight="1" thickBot="1" x14ac:dyDescent="0.25">
      <c r="B11" s="15"/>
      <c r="J11" s="16"/>
      <c r="K11" s="16"/>
      <c r="L11" s="16"/>
      <c r="M11" s="16"/>
      <c r="N11" s="16"/>
    </row>
    <row r="12" spans="2:14" ht="12.75" customHeight="1" x14ac:dyDescent="0.2">
      <c r="B12" s="107" t="s">
        <v>129</v>
      </c>
      <c r="C12" s="107" t="s">
        <v>89</v>
      </c>
      <c r="D12" s="107"/>
      <c r="E12" s="107"/>
      <c r="F12" s="107" t="s">
        <v>130</v>
      </c>
      <c r="G12" s="107" t="s">
        <v>88</v>
      </c>
      <c r="H12" s="127" t="s">
        <v>97</v>
      </c>
      <c r="I12" s="128" t="s">
        <v>87</v>
      </c>
      <c r="K12" s="125">
        <v>1</v>
      </c>
    </row>
    <row r="13" spans="2:14" ht="13.5" thickBot="1" x14ac:dyDescent="0.25">
      <c r="B13" s="107"/>
      <c r="C13" s="107"/>
      <c r="D13" s="107"/>
      <c r="E13" s="107"/>
      <c r="F13" s="107"/>
      <c r="G13" s="107"/>
      <c r="H13" s="127"/>
      <c r="I13" s="128"/>
      <c r="K13" s="126"/>
    </row>
    <row r="14" spans="2:14" ht="12" customHeight="1" x14ac:dyDescent="0.2">
      <c r="B14" s="124"/>
      <c r="C14" s="124"/>
      <c r="D14" s="124"/>
      <c r="E14" s="124"/>
      <c r="F14" s="124"/>
      <c r="G14" s="124"/>
      <c r="H14" s="124"/>
      <c r="I14" s="124"/>
    </row>
    <row r="15" spans="2:14" x14ac:dyDescent="0.2">
      <c r="B15" s="25">
        <f>IF($K15&lt;&gt;"",ROW()-13,"")</f>
        <v>2</v>
      </c>
      <c r="C15" s="104" t="str">
        <f>IF($K15&lt;&gt;"",Towary!B2,"")</f>
        <v>Gałka  metalowa</v>
      </c>
      <c r="D15" s="104"/>
      <c r="E15" s="104"/>
      <c r="F15" s="26" t="str">
        <f>IF($K15&lt;&gt;"",Towary!C2,"")</f>
        <v>szt.</v>
      </c>
      <c r="G15" s="27">
        <v>10</v>
      </c>
      <c r="H15" s="17">
        <f>IF($K15&lt;&gt;"",Towary!D2,"")</f>
        <v>2.5</v>
      </c>
      <c r="I15" s="17">
        <f>IF(G15&lt;&gt;"",G15*H15,"")</f>
        <v>25</v>
      </c>
      <c r="K15" s="23">
        <f>IF($K$12=1,Towary!E2,"")</f>
        <v>33</v>
      </c>
    </row>
    <row r="16" spans="2:14" x14ac:dyDescent="0.2">
      <c r="B16" s="25">
        <f t="shared" ref="B16:B29" si="0">IF($K16&lt;&gt;"",ROW()-13,"")</f>
        <v>3</v>
      </c>
      <c r="C16" s="104" t="str">
        <f>IF($K16&lt;&gt;"",Towary!B3,"")</f>
        <v>Cement</v>
      </c>
      <c r="D16" s="104"/>
      <c r="E16" s="104"/>
      <c r="F16" s="26" t="str">
        <f>IF($K16&lt;&gt;"",Towary!C3,"")</f>
        <v>kg</v>
      </c>
      <c r="G16" s="27">
        <v>50</v>
      </c>
      <c r="H16" s="17">
        <f>IF($K16&lt;&gt;"",Towary!D3,"")</f>
        <v>1.25</v>
      </c>
      <c r="I16" s="17">
        <f>IF(G16&lt;&gt;"",G16*H16,"")</f>
        <v>62.5</v>
      </c>
      <c r="K16" s="23">
        <f>IF($K$12=1,Towary!E3,"")</f>
        <v>26</v>
      </c>
    </row>
    <row r="17" spans="2:15" x14ac:dyDescent="0.2">
      <c r="B17" s="25">
        <f t="shared" si="0"/>
        <v>4</v>
      </c>
      <c r="C17" s="104" t="str">
        <f>IF($K17&lt;&gt;"",Towary!B4,"")</f>
        <v>Gips budowlany</v>
      </c>
      <c r="D17" s="104"/>
      <c r="E17" s="104"/>
      <c r="F17" s="26" t="str">
        <f>IF($K17&lt;&gt;"",Towary!C4,"")</f>
        <v>kg</v>
      </c>
      <c r="G17" s="27">
        <v>100</v>
      </c>
      <c r="H17" s="17">
        <f>IF($K17&lt;&gt;"",Towary!D4,"")</f>
        <v>0.55000000000000004</v>
      </c>
      <c r="I17" s="17">
        <f t="shared" ref="I17:I23" si="1">IF(G17&lt;&gt;"",G17*H17,"")</f>
        <v>55.000000000000007</v>
      </c>
      <c r="K17" s="23">
        <f>IF($K$12=1,Towary!E4,"")</f>
        <v>34</v>
      </c>
    </row>
    <row r="18" spans="2:15" x14ac:dyDescent="0.2">
      <c r="B18" s="25">
        <f t="shared" si="0"/>
        <v>5</v>
      </c>
      <c r="C18" s="104" t="str">
        <f>IF($K18&lt;&gt;"",Towary!B5,"")</f>
        <v>Atlas - klej</v>
      </c>
      <c r="D18" s="104"/>
      <c r="E18" s="104"/>
      <c r="F18" s="26" t="str">
        <f>IF($K18&lt;&gt;"",Towary!C5,"")</f>
        <v>kg</v>
      </c>
      <c r="G18" s="27"/>
      <c r="H18" s="17">
        <f>IF($K18&lt;&gt;"",Towary!D5,"")</f>
        <v>2.42</v>
      </c>
      <c r="I18" s="17" t="str">
        <f t="shared" si="1"/>
        <v/>
      </c>
      <c r="K18" s="23">
        <f>IF($K$12=1,Towary!E5,"")</f>
        <v>18</v>
      </c>
    </row>
    <row r="19" spans="2:15" x14ac:dyDescent="0.2">
      <c r="B19" s="25" t="str">
        <f t="shared" si="0"/>
        <v/>
      </c>
      <c r="C19" s="104" t="str">
        <f>IF($K19&lt;&gt;"",Towary!B6,"")</f>
        <v/>
      </c>
      <c r="D19" s="104"/>
      <c r="E19" s="104"/>
      <c r="F19" s="26" t="str">
        <f>IF($K19&lt;&gt;"",Towary!C6,"")</f>
        <v/>
      </c>
      <c r="G19" s="27"/>
      <c r="H19" s="17" t="str">
        <f>IF($K19&lt;&gt;"",Towary!D6,"")</f>
        <v/>
      </c>
      <c r="I19" s="17" t="str">
        <f t="shared" si="1"/>
        <v/>
      </c>
      <c r="J19" s="16" t="s">
        <v>0</v>
      </c>
      <c r="K19" s="23" t="str">
        <f>IF($K$12=1,Towary!E6,"")</f>
        <v/>
      </c>
    </row>
    <row r="20" spans="2:15" x14ac:dyDescent="0.2">
      <c r="B20" s="25" t="str">
        <f t="shared" si="0"/>
        <v/>
      </c>
      <c r="C20" s="104" t="str">
        <f>IF($K20&lt;&gt;"",Towary!B7,"")</f>
        <v/>
      </c>
      <c r="D20" s="104"/>
      <c r="E20" s="104"/>
      <c r="F20" s="26" t="str">
        <f>IF($K20&lt;&gt;"",Towary!C7,"")</f>
        <v/>
      </c>
      <c r="G20" s="27"/>
      <c r="H20" s="17" t="str">
        <f>IF($K20&lt;&gt;"",Towary!D7,"")</f>
        <v/>
      </c>
      <c r="I20" s="17" t="str">
        <f t="shared" si="1"/>
        <v/>
      </c>
      <c r="K20" s="23" t="str">
        <f>IF($K$12=1,Towary!E7,"")</f>
        <v/>
      </c>
    </row>
    <row r="21" spans="2:15" x14ac:dyDescent="0.2">
      <c r="B21" s="25" t="str">
        <f t="shared" si="0"/>
        <v/>
      </c>
      <c r="C21" s="104" t="str">
        <f>IF($K21&lt;&gt;"",Towary!B8,"")</f>
        <v/>
      </c>
      <c r="D21" s="104"/>
      <c r="E21" s="104"/>
      <c r="F21" s="26" t="str">
        <f>IF($K21&lt;&gt;"",Towary!C8,"")</f>
        <v/>
      </c>
      <c r="G21" s="27"/>
      <c r="H21" s="17" t="str">
        <f>IF($K21&lt;&gt;"",Towary!D8,"")</f>
        <v/>
      </c>
      <c r="I21" s="17" t="str">
        <f t="shared" si="1"/>
        <v/>
      </c>
      <c r="K21" s="23" t="str">
        <f>IF($K$12=1,Towary!E8,"")</f>
        <v/>
      </c>
    </row>
    <row r="22" spans="2:15" x14ac:dyDescent="0.2">
      <c r="B22" s="25" t="str">
        <f t="shared" si="0"/>
        <v/>
      </c>
      <c r="C22" s="104" t="str">
        <f>IF($K22&lt;&gt;"",Towary!B9,"")</f>
        <v/>
      </c>
      <c r="D22" s="104"/>
      <c r="E22" s="104"/>
      <c r="F22" s="26" t="str">
        <f>IF($K22&lt;&gt;"",Towary!C9,"")</f>
        <v/>
      </c>
      <c r="G22" s="27"/>
      <c r="H22" s="17" t="str">
        <f>IF($K22&lt;&gt;"",Towary!D9,"")</f>
        <v/>
      </c>
      <c r="I22" s="17" t="str">
        <f t="shared" si="1"/>
        <v/>
      </c>
      <c r="K22" s="23" t="str">
        <f>IF($K$12=1,Towary!E9,"")</f>
        <v/>
      </c>
    </row>
    <row r="23" spans="2:15" x14ac:dyDescent="0.2">
      <c r="B23" s="25" t="str">
        <f t="shared" si="0"/>
        <v/>
      </c>
      <c r="C23" s="104" t="str">
        <f>IF($K23&lt;&gt;"",Towary!B10,"")</f>
        <v/>
      </c>
      <c r="D23" s="104"/>
      <c r="E23" s="104"/>
      <c r="F23" s="26" t="str">
        <f>IF($K23&lt;&gt;"",Towary!C10,"")</f>
        <v/>
      </c>
      <c r="G23" s="27"/>
      <c r="H23" s="17" t="str">
        <f>IF($K23&lt;&gt;"",Towary!D10,"")</f>
        <v/>
      </c>
      <c r="I23" s="17" t="str">
        <f t="shared" si="1"/>
        <v/>
      </c>
      <c r="J23" s="16" t="s">
        <v>0</v>
      </c>
      <c r="K23" s="23" t="str">
        <f>IF($K$12=1,Towary!E10,"")</f>
        <v/>
      </c>
    </row>
    <row r="24" spans="2:15" x14ac:dyDescent="0.2">
      <c r="B24" s="25" t="str">
        <f t="shared" si="0"/>
        <v/>
      </c>
      <c r="C24" s="104" t="str">
        <f>IF($K24&lt;&gt;"",Towary!B11,"")</f>
        <v/>
      </c>
      <c r="D24" s="104"/>
      <c r="E24" s="104"/>
      <c r="F24" s="26" t="str">
        <f>IF($K24&lt;&gt;"",Towary!C11,"")</f>
        <v/>
      </c>
      <c r="G24" s="27"/>
      <c r="H24" s="17" t="str">
        <f>IF($K24&lt;&gt;"",Towary!D11,"")</f>
        <v/>
      </c>
      <c r="I24" s="17" t="str">
        <f t="shared" ref="I24:I29" si="2">IF(G24&lt;&gt;"",G24*H24,"")</f>
        <v/>
      </c>
      <c r="J24" s="16" t="s">
        <v>0</v>
      </c>
      <c r="K24" s="23" t="str">
        <f>IF($K$12=1,Towary!E11,"")</f>
        <v/>
      </c>
    </row>
    <row r="25" spans="2:15" x14ac:dyDescent="0.2">
      <c r="B25" s="25" t="str">
        <f t="shared" si="0"/>
        <v/>
      </c>
      <c r="C25" s="104" t="str">
        <f>IF($K25&lt;&gt;"",Towary!B12,"")</f>
        <v/>
      </c>
      <c r="D25" s="104"/>
      <c r="E25" s="104"/>
      <c r="F25" s="26" t="str">
        <f>IF($K25&lt;&gt;"",Towary!C12,"")</f>
        <v/>
      </c>
      <c r="G25" s="27"/>
      <c r="H25" s="17" t="str">
        <f>IF($K25&lt;&gt;"",Towary!D12,"")</f>
        <v/>
      </c>
      <c r="I25" s="17" t="str">
        <f t="shared" si="2"/>
        <v/>
      </c>
      <c r="K25" s="23" t="str">
        <f>IF($K$12=1,Towary!E12,"")</f>
        <v/>
      </c>
    </row>
    <row r="26" spans="2:15" x14ac:dyDescent="0.2">
      <c r="B26" s="25" t="str">
        <f t="shared" si="0"/>
        <v/>
      </c>
      <c r="C26" s="104" t="str">
        <f>IF($K26&lt;&gt;"",Towary!B13,"")</f>
        <v/>
      </c>
      <c r="D26" s="104"/>
      <c r="E26" s="104"/>
      <c r="F26" s="26" t="str">
        <f>IF($K26&lt;&gt;"",Towary!C13,"")</f>
        <v/>
      </c>
      <c r="G26" s="27"/>
      <c r="H26" s="17" t="str">
        <f>IF($K26&lt;&gt;"",Towary!D13,"")</f>
        <v/>
      </c>
      <c r="I26" s="17" t="str">
        <f t="shared" si="2"/>
        <v/>
      </c>
      <c r="K26" s="23" t="str">
        <f>IF($K$12=1,Towary!E13,"")</f>
        <v/>
      </c>
    </row>
    <row r="27" spans="2:15" x14ac:dyDescent="0.2">
      <c r="B27" s="25" t="str">
        <f t="shared" si="0"/>
        <v/>
      </c>
      <c r="C27" s="104" t="str">
        <f>IF($K27&lt;&gt;"",Towary!B14,"")</f>
        <v/>
      </c>
      <c r="D27" s="104"/>
      <c r="E27" s="104"/>
      <c r="F27" s="26" t="str">
        <f>IF($K27&lt;&gt;"",Towary!C14,"")</f>
        <v/>
      </c>
      <c r="G27" s="27"/>
      <c r="H27" s="17" t="str">
        <f>IF($K27&lt;&gt;"",Towary!D14,"")</f>
        <v/>
      </c>
      <c r="I27" s="17" t="str">
        <f t="shared" si="2"/>
        <v/>
      </c>
      <c r="K27" s="23" t="str">
        <f>IF($K$12=1,Towary!E14,"")</f>
        <v/>
      </c>
    </row>
    <row r="28" spans="2:15" x14ac:dyDescent="0.2">
      <c r="B28" s="25" t="str">
        <f t="shared" si="0"/>
        <v/>
      </c>
      <c r="C28" s="104" t="str">
        <f>IF($K28&lt;&gt;"",Towary!B15,"")</f>
        <v/>
      </c>
      <c r="D28" s="104"/>
      <c r="E28" s="104"/>
      <c r="F28" s="26" t="str">
        <f>IF($K28&lt;&gt;"",Towary!C15,"")</f>
        <v/>
      </c>
      <c r="G28" s="27"/>
      <c r="H28" s="17" t="str">
        <f>IF($K28&lt;&gt;"",Towary!D15,"")</f>
        <v/>
      </c>
      <c r="I28" s="17" t="str">
        <f t="shared" si="2"/>
        <v/>
      </c>
      <c r="J28" s="16" t="s">
        <v>0</v>
      </c>
      <c r="K28" s="23" t="str">
        <f>IF($K$12=1,Towary!E15,"")</f>
        <v/>
      </c>
    </row>
    <row r="29" spans="2:15" x14ac:dyDescent="0.2">
      <c r="B29" s="25" t="str">
        <f t="shared" si="0"/>
        <v/>
      </c>
      <c r="C29" s="104" t="str">
        <f>IF($K29&lt;&gt;"",Towary!B16,"")</f>
        <v/>
      </c>
      <c r="D29" s="104"/>
      <c r="E29" s="104"/>
      <c r="F29" s="26" t="str">
        <f>IF($K29&lt;&gt;"",Towary!C16,"")</f>
        <v/>
      </c>
      <c r="G29" s="27"/>
      <c r="H29" s="17" t="str">
        <f>IF($K29&lt;&gt;"",Towary!D16,"")</f>
        <v/>
      </c>
      <c r="I29" s="17" t="str">
        <f t="shared" si="2"/>
        <v/>
      </c>
      <c r="K29" s="23" t="str">
        <f>IF($K$12=1,Towary!E16,"")</f>
        <v/>
      </c>
      <c r="L29" s="3"/>
      <c r="M29" s="3"/>
      <c r="N29" s="3"/>
      <c r="O29" s="3"/>
    </row>
    <row r="30" spans="2:15" s="3" customFormat="1" ht="18.75" customHeight="1" x14ac:dyDescent="0.2">
      <c r="B30" s="109" t="s">
        <v>91</v>
      </c>
      <c r="C30" s="109"/>
      <c r="D30" s="109"/>
      <c r="E30" s="109"/>
      <c r="F30" s="109"/>
      <c r="G30" s="101" t="s">
        <v>90</v>
      </c>
      <c r="H30" s="101"/>
      <c r="I30" s="108">
        <f>IF($K$12=1,SUM(I15:I29),"")</f>
        <v>142.5</v>
      </c>
    </row>
    <row r="31" spans="2:15" x14ac:dyDescent="0.2">
      <c r="B31" s="93" t="str">
        <f ca="1">Słowo!A20</f>
        <v>stoczterydzieścidwazł*pięćdziesiąt gr*</v>
      </c>
      <c r="C31" s="93"/>
      <c r="D31" s="93"/>
      <c r="E31" s="93"/>
      <c r="F31" s="93"/>
      <c r="G31" s="101"/>
      <c r="H31" s="101"/>
      <c r="I31" s="108"/>
    </row>
    <row r="32" spans="2:15" ht="19.5" customHeight="1" x14ac:dyDescent="0.2">
      <c r="B32" s="102" t="s">
        <v>86</v>
      </c>
      <c r="C32" s="103"/>
      <c r="D32" s="103"/>
      <c r="E32" s="105" t="str">
        <f>IF($K$12=1,IF(Ustawienia!G6=1,"GOTÓWKA","")&amp;IF(Ustawienia!G6=2,"PRZELEW","")&amp;IF(Ustawienia!G6=3,"CZEK",""),"")</f>
        <v>PRZELEW</v>
      </c>
      <c r="F32" s="106"/>
      <c r="G32" s="80" t="s">
        <v>98</v>
      </c>
      <c r="H32" s="80"/>
      <c r="I32" s="28"/>
    </row>
    <row r="33" spans="2:9" ht="16.5" customHeight="1" x14ac:dyDescent="0.2">
      <c r="B33" s="71" t="s">
        <v>93</v>
      </c>
      <c r="C33" s="72"/>
      <c r="D33" s="72"/>
      <c r="E33" s="72"/>
      <c r="F33" s="73"/>
      <c r="G33" s="94" t="s">
        <v>92</v>
      </c>
      <c r="H33" s="95"/>
      <c r="I33" s="96"/>
    </row>
    <row r="34" spans="2:9" ht="14.25" customHeight="1" x14ac:dyDescent="0.2">
      <c r="B34" s="74"/>
      <c r="C34" s="75"/>
      <c r="D34" s="75"/>
      <c r="E34" s="75"/>
      <c r="F34" s="76"/>
      <c r="G34" s="97"/>
      <c r="H34" s="97"/>
      <c r="I34" s="98"/>
    </row>
    <row r="35" spans="2:9" ht="12.75" customHeight="1" x14ac:dyDescent="0.2">
      <c r="B35" s="74"/>
      <c r="C35" s="75"/>
      <c r="D35" s="75"/>
      <c r="E35" s="75"/>
      <c r="F35" s="76"/>
      <c r="G35" s="97"/>
      <c r="H35" s="97"/>
      <c r="I35" s="98"/>
    </row>
    <row r="36" spans="2:9" x14ac:dyDescent="0.2">
      <c r="B36" s="77"/>
      <c r="C36" s="78"/>
      <c r="D36" s="78"/>
      <c r="E36" s="78"/>
      <c r="F36" s="79"/>
      <c r="G36" s="99"/>
      <c r="H36" s="99"/>
      <c r="I36" s="100"/>
    </row>
  </sheetData>
  <sheetProtection formatCells="0" formatColumns="0" formatRows="0"/>
  <mergeCells count="47">
    <mergeCell ref="K12:K13"/>
    <mergeCell ref="C21:E21"/>
    <mergeCell ref="H12:H13"/>
    <mergeCell ref="F12:F13"/>
    <mergeCell ref="G12:G13"/>
    <mergeCell ref="C16:E16"/>
    <mergeCell ref="C17:E17"/>
    <mergeCell ref="C18:E18"/>
    <mergeCell ref="I12:I13"/>
    <mergeCell ref="B8:E8"/>
    <mergeCell ref="B7:E7"/>
    <mergeCell ref="B2:F4"/>
    <mergeCell ref="B9:E9"/>
    <mergeCell ref="C24:E24"/>
    <mergeCell ref="B12:B13"/>
    <mergeCell ref="C20:E20"/>
    <mergeCell ref="B10:E10"/>
    <mergeCell ref="C22:E22"/>
    <mergeCell ref="B14:I14"/>
    <mergeCell ref="G1:I1"/>
    <mergeCell ref="B6:E6"/>
    <mergeCell ref="G3:H4"/>
    <mergeCell ref="B5:E5"/>
    <mergeCell ref="H5:I5"/>
    <mergeCell ref="C25:E25"/>
    <mergeCell ref="C23:E23"/>
    <mergeCell ref="I30:I31"/>
    <mergeCell ref="B30:F30"/>
    <mergeCell ref="C15:E15"/>
    <mergeCell ref="C19:E19"/>
    <mergeCell ref="C26:E26"/>
    <mergeCell ref="B33:F36"/>
    <mergeCell ref="G32:H32"/>
    <mergeCell ref="G6:I6"/>
    <mergeCell ref="G7:I7"/>
    <mergeCell ref="G8:I8"/>
    <mergeCell ref="G9:I9"/>
    <mergeCell ref="G10:I10"/>
    <mergeCell ref="B31:F31"/>
    <mergeCell ref="G33:I36"/>
    <mergeCell ref="G30:H31"/>
    <mergeCell ref="B32:D32"/>
    <mergeCell ref="C28:E28"/>
    <mergeCell ref="C29:E29"/>
    <mergeCell ref="C27:E27"/>
    <mergeCell ref="E32:F32"/>
    <mergeCell ref="C12:E13"/>
  </mergeCells>
  <phoneticPr fontId="1" type="noConversion"/>
  <conditionalFormatting sqref="I15:I29">
    <cfRule type="cellIs" dxfId="0" priority="1" stopIfTrue="1" operator="equal">
      <formula>0</formula>
    </cfRule>
  </conditionalFormatting>
  <printOptions horizontalCentered="1" verticalCentered="1"/>
  <pageMargins left="0" right="0" top="0.19685039370078741" bottom="0.59055118110236227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1"/>
  <sheetViews>
    <sheetView workbookViewId="0">
      <selection activeCell="B6" sqref="B6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7" t="s">
        <v>18</v>
      </c>
      <c r="C2" s="68" t="str">
        <f>INDEX($C$18:$C$3017,$E2-17)</f>
        <v>szt.</v>
      </c>
      <c r="D2" s="69">
        <f>INDEX($D$18:$D$3017,$E2-17)</f>
        <v>2.5</v>
      </c>
      <c r="E2" s="70">
        <f>IF(B2&lt;&gt;"",MATCH($B2,B$18:B$3017)+17,"")</f>
        <v>33</v>
      </c>
    </row>
    <row r="3" spans="2:8" x14ac:dyDescent="0.2">
      <c r="B3" s="67" t="s">
        <v>8</v>
      </c>
      <c r="C3" s="68" t="str">
        <f t="shared" ref="C3:C16" si="0">INDEX($C$18:$C$3017,$E3-17)</f>
        <v>kg</v>
      </c>
      <c r="D3" s="69">
        <f t="shared" ref="D3:D16" si="1">INDEX($D$18:$D$3017,$E3-17)</f>
        <v>1.25</v>
      </c>
      <c r="E3" s="70">
        <f t="shared" ref="E3:E16" si="2">IF(B3&lt;&gt;"",MATCH($B3,B$18:B$3017)+17,"")</f>
        <v>26</v>
      </c>
    </row>
    <row r="4" spans="2:8" x14ac:dyDescent="0.2">
      <c r="B4" s="67" t="s">
        <v>19</v>
      </c>
      <c r="C4" s="68" t="str">
        <f t="shared" si="0"/>
        <v>kg</v>
      </c>
      <c r="D4" s="69">
        <f t="shared" si="1"/>
        <v>0.55000000000000004</v>
      </c>
      <c r="E4" s="70">
        <f t="shared" si="2"/>
        <v>34</v>
      </c>
    </row>
    <row r="5" spans="2:8" x14ac:dyDescent="0.2">
      <c r="B5" s="67" t="s">
        <v>1</v>
      </c>
      <c r="C5" s="68" t="str">
        <f t="shared" si="0"/>
        <v>kg</v>
      </c>
      <c r="D5" s="69">
        <f t="shared" si="1"/>
        <v>2.42</v>
      </c>
      <c r="E5" s="70">
        <f t="shared" si="2"/>
        <v>18</v>
      </c>
      <c r="H5" s="3" t="s">
        <v>0</v>
      </c>
    </row>
    <row r="6" spans="2:8" x14ac:dyDescent="0.2">
      <c r="B6" s="67"/>
      <c r="C6" s="68" t="e">
        <f t="shared" si="0"/>
        <v>#VALUE!</v>
      </c>
      <c r="D6" s="69" t="e">
        <f t="shared" si="1"/>
        <v>#VALUE!</v>
      </c>
      <c r="E6" s="70" t="str">
        <f t="shared" si="2"/>
        <v/>
      </c>
    </row>
    <row r="7" spans="2:8" x14ac:dyDescent="0.2">
      <c r="B7" s="67"/>
      <c r="C7" s="68" t="e">
        <f t="shared" si="0"/>
        <v>#VALUE!</v>
      </c>
      <c r="D7" s="69" t="e">
        <f t="shared" si="1"/>
        <v>#VALUE!</v>
      </c>
      <c r="E7" s="70" t="str">
        <f t="shared" si="2"/>
        <v/>
      </c>
    </row>
    <row r="8" spans="2:8" x14ac:dyDescent="0.2">
      <c r="B8" s="67"/>
      <c r="C8" s="68" t="e">
        <f t="shared" si="0"/>
        <v>#VALUE!</v>
      </c>
      <c r="D8" s="69" t="e">
        <f t="shared" si="1"/>
        <v>#VALUE!</v>
      </c>
      <c r="E8" s="70" t="str">
        <f t="shared" si="2"/>
        <v/>
      </c>
    </row>
    <row r="9" spans="2:8" x14ac:dyDescent="0.2">
      <c r="B9" s="67"/>
      <c r="C9" s="68" t="e">
        <f t="shared" si="0"/>
        <v>#VALUE!</v>
      </c>
      <c r="D9" s="69" t="e">
        <f t="shared" si="1"/>
        <v>#VALUE!</v>
      </c>
      <c r="E9" s="70" t="str">
        <f t="shared" si="2"/>
        <v/>
      </c>
    </row>
    <row r="10" spans="2:8" x14ac:dyDescent="0.2">
      <c r="B10" s="67"/>
      <c r="C10" s="68" t="e">
        <f t="shared" si="0"/>
        <v>#VALUE!</v>
      </c>
      <c r="D10" s="69" t="e">
        <f t="shared" si="1"/>
        <v>#VALUE!</v>
      </c>
      <c r="E10" s="70" t="str">
        <f t="shared" si="2"/>
        <v/>
      </c>
    </row>
    <row r="11" spans="2:8" x14ac:dyDescent="0.2">
      <c r="B11" s="67"/>
      <c r="C11" s="68" t="e">
        <f t="shared" si="0"/>
        <v>#VALUE!</v>
      </c>
      <c r="D11" s="69" t="e">
        <f t="shared" si="1"/>
        <v>#VALUE!</v>
      </c>
      <c r="E11" s="70" t="str">
        <f t="shared" si="2"/>
        <v/>
      </c>
    </row>
    <row r="12" spans="2:8" x14ac:dyDescent="0.2">
      <c r="B12" s="67"/>
      <c r="C12" s="68" t="e">
        <f t="shared" si="0"/>
        <v>#VALUE!</v>
      </c>
      <c r="D12" s="69" t="e">
        <f t="shared" si="1"/>
        <v>#VALUE!</v>
      </c>
      <c r="E12" s="70" t="str">
        <f t="shared" si="2"/>
        <v/>
      </c>
    </row>
    <row r="13" spans="2:8" x14ac:dyDescent="0.2">
      <c r="B13" s="67"/>
      <c r="C13" s="68" t="e">
        <f t="shared" si="0"/>
        <v>#VALUE!</v>
      </c>
      <c r="D13" s="69" t="e">
        <f t="shared" si="1"/>
        <v>#VALUE!</v>
      </c>
      <c r="E13" s="70" t="str">
        <f t="shared" si="2"/>
        <v/>
      </c>
    </row>
    <row r="14" spans="2:8" x14ac:dyDescent="0.2">
      <c r="B14" s="67"/>
      <c r="C14" s="68" t="e">
        <f t="shared" si="0"/>
        <v>#VALUE!</v>
      </c>
      <c r="D14" s="69" t="e">
        <f t="shared" si="1"/>
        <v>#VALUE!</v>
      </c>
      <c r="E14" s="70" t="str">
        <f t="shared" si="2"/>
        <v/>
      </c>
    </row>
    <row r="15" spans="2:8" x14ac:dyDescent="0.2">
      <c r="B15" s="67"/>
      <c r="C15" s="68" t="e">
        <f t="shared" si="0"/>
        <v>#VALUE!</v>
      </c>
      <c r="D15" s="69" t="e">
        <f t="shared" si="1"/>
        <v>#VALUE!</v>
      </c>
      <c r="E15" s="70" t="str">
        <f t="shared" si="2"/>
        <v/>
      </c>
    </row>
    <row r="16" spans="2:8" x14ac:dyDescent="0.2">
      <c r="B16" s="67"/>
      <c r="C16" s="68" t="e">
        <f t="shared" si="0"/>
        <v>#VALUE!</v>
      </c>
      <c r="D16" s="69" t="e">
        <f t="shared" si="1"/>
        <v>#VALUE!</v>
      </c>
      <c r="E16" s="70" t="str">
        <f t="shared" si="2"/>
        <v/>
      </c>
    </row>
    <row r="17" spans="2:8" x14ac:dyDescent="0.2">
      <c r="E17" s="3" t="str">
        <f>IF(B17&lt;&gt;"",MATCH($B17,B$18:B$306)+22,"")</f>
        <v/>
      </c>
    </row>
    <row r="18" spans="2:8" x14ac:dyDescent="0.2">
      <c r="B18" s="3" t="s">
        <v>1</v>
      </c>
      <c r="C18" s="5" t="s">
        <v>9</v>
      </c>
      <c r="D18" s="4">
        <v>2.42</v>
      </c>
    </row>
    <row r="19" spans="2:8" x14ac:dyDescent="0.2">
      <c r="B19" s="3" t="s">
        <v>77</v>
      </c>
      <c r="C19" s="5" t="s">
        <v>10</v>
      </c>
      <c r="D19" s="4">
        <v>12</v>
      </c>
    </row>
    <row r="20" spans="2:8" x14ac:dyDescent="0.2">
      <c r="B20" s="3" t="s">
        <v>2</v>
      </c>
      <c r="C20" s="5" t="s">
        <v>9</v>
      </c>
      <c r="D20" s="4">
        <v>15.22</v>
      </c>
      <c r="H20" s="3" t="s">
        <v>0</v>
      </c>
    </row>
    <row r="21" spans="2:8" x14ac:dyDescent="0.2">
      <c r="B21" s="3" t="s">
        <v>3</v>
      </c>
      <c r="C21" s="5" t="s">
        <v>10</v>
      </c>
      <c r="D21" s="4">
        <v>455</v>
      </c>
    </row>
    <row r="22" spans="2:8" x14ac:dyDescent="0.2">
      <c r="B22" s="3" t="s">
        <v>4</v>
      </c>
      <c r="C22" s="5" t="s">
        <v>11</v>
      </c>
      <c r="D22" s="4">
        <v>444</v>
      </c>
    </row>
    <row r="23" spans="2:8" x14ac:dyDescent="0.2">
      <c r="B23" s="3" t="s">
        <v>5</v>
      </c>
      <c r="C23" s="5" t="s">
        <v>10</v>
      </c>
      <c r="D23" s="4">
        <v>0.25</v>
      </c>
    </row>
    <row r="24" spans="2:8" x14ac:dyDescent="0.2">
      <c r="B24" s="3" t="s">
        <v>6</v>
      </c>
      <c r="C24" s="5" t="s">
        <v>10</v>
      </c>
      <c r="D24" s="4">
        <v>1</v>
      </c>
    </row>
    <row r="25" spans="2:8" x14ac:dyDescent="0.2">
      <c r="B25" s="3" t="s">
        <v>7</v>
      </c>
      <c r="C25" s="5" t="s">
        <v>10</v>
      </c>
      <c r="D25" s="4">
        <v>47.56</v>
      </c>
    </row>
    <row r="26" spans="2:8" x14ac:dyDescent="0.2">
      <c r="B26" s="3" t="s">
        <v>8</v>
      </c>
      <c r="C26" s="5" t="s">
        <v>9</v>
      </c>
      <c r="D26" s="4">
        <v>1.25</v>
      </c>
    </row>
    <row r="27" spans="2:8" x14ac:dyDescent="0.2">
      <c r="B27" s="3" t="s">
        <v>12</v>
      </c>
      <c r="C27" s="5" t="s">
        <v>10</v>
      </c>
      <c r="D27" s="4">
        <v>25</v>
      </c>
    </row>
    <row r="28" spans="2:8" x14ac:dyDescent="0.2">
      <c r="B28" s="3" t="s">
        <v>13</v>
      </c>
      <c r="C28" s="5" t="s">
        <v>10</v>
      </c>
      <c r="D28" s="4">
        <v>189</v>
      </c>
    </row>
    <row r="29" spans="2:8" x14ac:dyDescent="0.2">
      <c r="B29" s="3" t="s">
        <v>14</v>
      </c>
      <c r="C29" s="5" t="s">
        <v>10</v>
      </c>
      <c r="D29" s="4">
        <v>177</v>
      </c>
    </row>
    <row r="30" spans="2:8" x14ac:dyDescent="0.2">
      <c r="B30" s="3" t="s">
        <v>15</v>
      </c>
      <c r="C30" s="5" t="s">
        <v>10</v>
      </c>
      <c r="D30" s="4">
        <v>19</v>
      </c>
    </row>
    <row r="31" spans="2:8" x14ac:dyDescent="0.2">
      <c r="B31" s="3" t="s">
        <v>16</v>
      </c>
      <c r="C31" s="5" t="s">
        <v>10</v>
      </c>
      <c r="D31" s="4">
        <v>21</v>
      </c>
    </row>
    <row r="32" spans="2:8" x14ac:dyDescent="0.2">
      <c r="B32" s="3" t="s">
        <v>17</v>
      </c>
      <c r="C32" s="5" t="s">
        <v>10</v>
      </c>
      <c r="D32" s="4">
        <v>0.65</v>
      </c>
    </row>
    <row r="33" spans="2:4" x14ac:dyDescent="0.2">
      <c r="B33" s="3" t="s">
        <v>18</v>
      </c>
      <c r="C33" s="5" t="s">
        <v>10</v>
      </c>
      <c r="D33" s="4">
        <v>2.5</v>
      </c>
    </row>
    <row r="34" spans="2:4" x14ac:dyDescent="0.2">
      <c r="B34" s="3" t="s">
        <v>19</v>
      </c>
      <c r="C34" s="5" t="s">
        <v>9</v>
      </c>
      <c r="D34" s="4">
        <v>0.55000000000000004</v>
      </c>
    </row>
    <row r="35" spans="2:4" x14ac:dyDescent="0.2">
      <c r="B35" s="3" t="s">
        <v>20</v>
      </c>
      <c r="C35" s="5" t="s">
        <v>9</v>
      </c>
    </row>
    <row r="36" spans="2:4" x14ac:dyDescent="0.2">
      <c r="B36" s="3" t="s">
        <v>21</v>
      </c>
      <c r="C36" s="5" t="s">
        <v>9</v>
      </c>
    </row>
    <row r="37" spans="2:4" x14ac:dyDescent="0.2">
      <c r="B37" s="3" t="s">
        <v>126</v>
      </c>
      <c r="C37" s="5" t="s">
        <v>127</v>
      </c>
      <c r="D37" s="4">
        <v>489</v>
      </c>
    </row>
    <row r="38" spans="2:4" x14ac:dyDescent="0.2">
      <c r="B38" s="3" t="s">
        <v>22</v>
      </c>
      <c r="C38" s="5" t="s">
        <v>11</v>
      </c>
      <c r="D38" s="4">
        <v>13</v>
      </c>
    </row>
    <row r="39" spans="2:4" x14ac:dyDescent="0.2">
      <c r="B39" s="3" t="s">
        <v>23</v>
      </c>
      <c r="C39" s="5" t="s">
        <v>9</v>
      </c>
      <c r="D39" s="4">
        <v>14.8</v>
      </c>
    </row>
    <row r="40" spans="2:4" x14ac:dyDescent="0.2">
      <c r="B40" s="3" t="s">
        <v>24</v>
      </c>
      <c r="C40" s="5" t="s">
        <v>9</v>
      </c>
    </row>
    <row r="41" spans="2:4" x14ac:dyDescent="0.2">
      <c r="B41" s="3" t="s">
        <v>25</v>
      </c>
      <c r="C41" s="5" t="s">
        <v>26</v>
      </c>
    </row>
    <row r="42" spans="2:4" x14ac:dyDescent="0.2">
      <c r="B42" s="3" t="s">
        <v>27</v>
      </c>
      <c r="C42" s="5" t="s">
        <v>9</v>
      </c>
    </row>
    <row r="43" spans="2:4" x14ac:dyDescent="0.2">
      <c r="B43" s="3" t="s">
        <v>28</v>
      </c>
      <c r="C43" s="5" t="s">
        <v>10</v>
      </c>
    </row>
    <row r="44" spans="2:4" x14ac:dyDescent="0.2">
      <c r="B44" s="3" t="s">
        <v>29</v>
      </c>
      <c r="C44" s="5" t="s">
        <v>10</v>
      </c>
    </row>
    <row r="45" spans="2:4" x14ac:dyDescent="0.2">
      <c r="B45" s="3" t="s">
        <v>30</v>
      </c>
      <c r="C45" s="5" t="s">
        <v>11</v>
      </c>
      <c r="D45" s="4">
        <v>46</v>
      </c>
    </row>
    <row r="46" spans="2:4" x14ac:dyDescent="0.2">
      <c r="B46" s="3" t="s">
        <v>31</v>
      </c>
      <c r="C46" s="5" t="s">
        <v>10</v>
      </c>
    </row>
    <row r="47" spans="2:4" x14ac:dyDescent="0.2">
      <c r="B47" s="3" t="s">
        <v>32</v>
      </c>
      <c r="C47" s="5" t="s">
        <v>10</v>
      </c>
    </row>
    <row r="48" spans="2:4" x14ac:dyDescent="0.2">
      <c r="B48" s="3" t="s">
        <v>128</v>
      </c>
      <c r="C48" s="5" t="s">
        <v>9</v>
      </c>
      <c r="D48" s="4">
        <v>5.6</v>
      </c>
    </row>
    <row r="49" spans="2:3" x14ac:dyDescent="0.2">
      <c r="B49" s="3" t="s">
        <v>33</v>
      </c>
      <c r="C49" s="5" t="s">
        <v>9</v>
      </c>
    </row>
    <row r="50" spans="2:3" x14ac:dyDescent="0.2">
      <c r="B50" s="3" t="s">
        <v>34</v>
      </c>
      <c r="C50" s="5" t="s">
        <v>9</v>
      </c>
    </row>
    <row r="51" spans="2:3" x14ac:dyDescent="0.2">
      <c r="B51" s="3" t="s">
        <v>35</v>
      </c>
      <c r="C51" s="5" t="s">
        <v>9</v>
      </c>
    </row>
    <row r="52" spans="2:3" x14ac:dyDescent="0.2">
      <c r="B52" s="3" t="s">
        <v>36</v>
      </c>
      <c r="C52" s="5" t="s">
        <v>9</v>
      </c>
    </row>
    <row r="53" spans="2:3" x14ac:dyDescent="0.2">
      <c r="B53" s="3" t="s">
        <v>37</v>
      </c>
      <c r="C53" s="5" t="s">
        <v>9</v>
      </c>
    </row>
    <row r="54" spans="2:3" x14ac:dyDescent="0.2">
      <c r="B54" s="3" t="s">
        <v>38</v>
      </c>
      <c r="C54" s="5" t="s">
        <v>9</v>
      </c>
    </row>
    <row r="55" spans="2:3" x14ac:dyDescent="0.2">
      <c r="B55" s="3" t="s">
        <v>39</v>
      </c>
      <c r="C55" s="5" t="s">
        <v>10</v>
      </c>
    </row>
    <row r="56" spans="2:3" x14ac:dyDescent="0.2">
      <c r="B56" s="3" t="s">
        <v>40</v>
      </c>
      <c r="C56" s="5" t="s">
        <v>10</v>
      </c>
    </row>
    <row r="57" spans="2:3" x14ac:dyDescent="0.2">
      <c r="B57" s="3" t="s">
        <v>41</v>
      </c>
      <c r="C57" s="5" t="s">
        <v>9</v>
      </c>
    </row>
    <row r="58" spans="2:3" x14ac:dyDescent="0.2">
      <c r="B58" s="3" t="s">
        <v>42</v>
      </c>
      <c r="C58" s="5" t="s">
        <v>10</v>
      </c>
    </row>
    <row r="59" spans="2:3" x14ac:dyDescent="0.2">
      <c r="B59" s="3" t="s">
        <v>43</v>
      </c>
      <c r="C59" s="5" t="s">
        <v>9</v>
      </c>
    </row>
    <row r="60" spans="2:3" x14ac:dyDescent="0.2">
      <c r="B60" s="3" t="s">
        <v>44</v>
      </c>
      <c r="C60" s="5" t="s">
        <v>9</v>
      </c>
    </row>
    <row r="61" spans="2:3" x14ac:dyDescent="0.2">
      <c r="B61" s="3" t="s">
        <v>45</v>
      </c>
      <c r="C61" s="5" t="s">
        <v>10</v>
      </c>
    </row>
    <row r="62" spans="2:3" x14ac:dyDescent="0.2">
      <c r="B62" s="3" t="s">
        <v>46</v>
      </c>
      <c r="C62" s="5" t="s">
        <v>10</v>
      </c>
    </row>
    <row r="63" spans="2:3" x14ac:dyDescent="0.2">
      <c r="B63" s="3" t="s">
        <v>47</v>
      </c>
      <c r="C63" s="5" t="s">
        <v>10</v>
      </c>
    </row>
    <row r="64" spans="2:3" x14ac:dyDescent="0.2">
      <c r="B64" s="3" t="s">
        <v>48</v>
      </c>
      <c r="C64" s="5" t="s">
        <v>10</v>
      </c>
    </row>
    <row r="65" spans="2:4" x14ac:dyDescent="0.2">
      <c r="B65" s="3" t="s">
        <v>49</v>
      </c>
      <c r="C65" s="5" t="s">
        <v>10</v>
      </c>
    </row>
    <row r="66" spans="2:4" x14ac:dyDescent="0.2">
      <c r="B66" s="3" t="s">
        <v>50</v>
      </c>
      <c r="C66" s="5" t="s">
        <v>10</v>
      </c>
    </row>
    <row r="67" spans="2:4" x14ac:dyDescent="0.2">
      <c r="B67" s="3" t="s">
        <v>51</v>
      </c>
      <c r="C67" s="5" t="s">
        <v>52</v>
      </c>
    </row>
    <row r="68" spans="2:4" x14ac:dyDescent="0.2">
      <c r="B68" s="3" t="s">
        <v>53</v>
      </c>
      <c r="C68" s="5" t="s">
        <v>52</v>
      </c>
    </row>
    <row r="69" spans="2:4" x14ac:dyDescent="0.2">
      <c r="B69" s="3" t="s">
        <v>54</v>
      </c>
      <c r="C69" s="5" t="s">
        <v>10</v>
      </c>
    </row>
    <row r="70" spans="2:4" x14ac:dyDescent="0.2">
      <c r="B70" s="3" t="s">
        <v>55</v>
      </c>
      <c r="C70" s="5" t="s">
        <v>9</v>
      </c>
    </row>
    <row r="71" spans="2:4" x14ac:dyDescent="0.2">
      <c r="B71" s="3" t="s">
        <v>56</v>
      </c>
      <c r="C71" s="5" t="s">
        <v>10</v>
      </c>
    </row>
    <row r="72" spans="2:4" x14ac:dyDescent="0.2">
      <c r="B72" s="3" t="s">
        <v>57</v>
      </c>
      <c r="C72" s="5" t="s">
        <v>9</v>
      </c>
    </row>
    <row r="73" spans="2:4" x14ac:dyDescent="0.2">
      <c r="B73" s="3" t="s">
        <v>58</v>
      </c>
      <c r="C73" s="5" t="s">
        <v>9</v>
      </c>
    </row>
    <row r="74" spans="2:4" x14ac:dyDescent="0.2">
      <c r="B74" s="3" t="s">
        <v>59</v>
      </c>
      <c r="C74" s="5" t="s">
        <v>9</v>
      </c>
      <c r="D74" s="4">
        <v>5.6</v>
      </c>
    </row>
    <row r="75" spans="2:4" x14ac:dyDescent="0.2">
      <c r="B75" s="3" t="s">
        <v>60</v>
      </c>
      <c r="C75" s="5" t="s">
        <v>9</v>
      </c>
    </row>
    <row r="76" spans="2:4" x14ac:dyDescent="0.2">
      <c r="B76" s="3" t="s">
        <v>61</v>
      </c>
      <c r="C76" s="5" t="s">
        <v>9</v>
      </c>
    </row>
    <row r="77" spans="2:4" x14ac:dyDescent="0.2">
      <c r="B77" s="3" t="s">
        <v>62</v>
      </c>
      <c r="C77" s="5" t="s">
        <v>10</v>
      </c>
    </row>
    <row r="78" spans="2:4" x14ac:dyDescent="0.2">
      <c r="B78" s="3" t="s">
        <v>63</v>
      </c>
      <c r="C78" s="5" t="s">
        <v>10</v>
      </c>
    </row>
    <row r="79" spans="2:4" x14ac:dyDescent="0.2">
      <c r="B79" s="3" t="s">
        <v>64</v>
      </c>
      <c r="C79" s="5" t="s">
        <v>10</v>
      </c>
    </row>
    <row r="80" spans="2:4" x14ac:dyDescent="0.2">
      <c r="B80" s="3" t="s">
        <v>65</v>
      </c>
      <c r="C80" s="5" t="s">
        <v>10</v>
      </c>
    </row>
    <row r="81" spans="2:3" x14ac:dyDescent="0.2">
      <c r="B81" s="3" t="s">
        <v>66</v>
      </c>
      <c r="C81" s="5" t="s">
        <v>10</v>
      </c>
    </row>
    <row r="82" spans="2:3" x14ac:dyDescent="0.2">
      <c r="B82" s="3" t="s">
        <v>67</v>
      </c>
      <c r="C82" s="5" t="s">
        <v>10</v>
      </c>
    </row>
    <row r="83" spans="2:3" x14ac:dyDescent="0.2">
      <c r="B83" s="3" t="s">
        <v>68</v>
      </c>
      <c r="C83" s="5" t="s">
        <v>9</v>
      </c>
    </row>
    <row r="84" spans="2:3" x14ac:dyDescent="0.2">
      <c r="B84" s="3" t="s">
        <v>69</v>
      </c>
      <c r="C84" s="5" t="s">
        <v>26</v>
      </c>
    </row>
    <row r="85" spans="2:3" x14ac:dyDescent="0.2">
      <c r="B85" s="3" t="s">
        <v>70</v>
      </c>
      <c r="C85" s="5" t="s">
        <v>9</v>
      </c>
    </row>
    <row r="86" spans="2:3" x14ac:dyDescent="0.2">
      <c r="B86" s="3" t="s">
        <v>71</v>
      </c>
      <c r="C86" s="5" t="s">
        <v>10</v>
      </c>
    </row>
    <row r="87" spans="2:3" x14ac:dyDescent="0.2">
      <c r="B87" s="3" t="s">
        <v>72</v>
      </c>
      <c r="C87" s="5" t="s">
        <v>10</v>
      </c>
    </row>
    <row r="88" spans="2:3" x14ac:dyDescent="0.2">
      <c r="B88" s="3" t="s">
        <v>73</v>
      </c>
      <c r="C88" s="5" t="s">
        <v>10</v>
      </c>
    </row>
    <row r="89" spans="2:3" x14ac:dyDescent="0.2">
      <c r="B89" s="3" t="s">
        <v>74</v>
      </c>
      <c r="C89" s="5" t="s">
        <v>10</v>
      </c>
    </row>
    <row r="90" spans="2:3" x14ac:dyDescent="0.2">
      <c r="B90" s="3" t="s">
        <v>75</v>
      </c>
      <c r="C90" s="5" t="s">
        <v>10</v>
      </c>
    </row>
    <row r="91" spans="2:3" x14ac:dyDescent="0.2">
      <c r="B91" s="3" t="s">
        <v>76</v>
      </c>
      <c r="C91" s="5" t="s">
        <v>10</v>
      </c>
    </row>
  </sheetData>
  <sortState ref="A17:H91">
    <sortCondition ref="B18:B91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0"/>
  <sheetViews>
    <sheetView workbookViewId="0">
      <selection activeCell="L33" sqref="L33"/>
    </sheetView>
  </sheetViews>
  <sheetFormatPr defaultRowHeight="12.75" x14ac:dyDescent="0.2"/>
  <cols>
    <col min="1" max="1" width="21.42578125" style="33" customWidth="1"/>
    <col min="2" max="2" width="14.28515625" style="33" customWidth="1"/>
    <col min="3" max="3" width="14.42578125" style="34" customWidth="1"/>
    <col min="4" max="4" width="16.7109375" style="33" customWidth="1"/>
    <col min="5" max="5" width="17.85546875" style="33" customWidth="1"/>
    <col min="6" max="6" width="4.42578125" style="29" customWidth="1"/>
    <col min="7" max="7" width="5.85546875" style="29" customWidth="1"/>
    <col min="8" max="16384" width="9.140625" style="30"/>
  </cols>
  <sheetData>
    <row r="1" spans="1:7" x14ac:dyDescent="0.2">
      <c r="A1" s="35" t="s">
        <v>99</v>
      </c>
      <c r="B1" s="35" t="s">
        <v>100</v>
      </c>
      <c r="C1" s="36" t="s">
        <v>101</v>
      </c>
      <c r="D1" s="35" t="s">
        <v>102</v>
      </c>
      <c r="E1" s="35" t="s">
        <v>103</v>
      </c>
      <c r="G1" s="29">
        <f>SUBTOTAL(9,F1:F200)</f>
        <v>4</v>
      </c>
    </row>
    <row r="2" spans="1:7" hidden="1" x14ac:dyDescent="0.2">
      <c r="A2" s="31" t="s">
        <v>107</v>
      </c>
      <c r="B2" s="31" t="s">
        <v>0</v>
      </c>
      <c r="C2" s="31" t="s">
        <v>0</v>
      </c>
      <c r="D2" s="31" t="s">
        <v>108</v>
      </c>
      <c r="E2" s="31" t="s">
        <v>109</v>
      </c>
      <c r="F2" s="29">
        <f>ROW()</f>
        <v>2</v>
      </c>
    </row>
    <row r="3" spans="1:7" hidden="1" x14ac:dyDescent="0.2">
      <c r="A3" s="31" t="s">
        <v>114</v>
      </c>
      <c r="B3" s="31" t="s">
        <v>115</v>
      </c>
      <c r="C3" s="32" t="s">
        <v>0</v>
      </c>
      <c r="D3" s="31" t="s">
        <v>116</v>
      </c>
      <c r="E3" s="31" t="s">
        <v>117</v>
      </c>
      <c r="F3" s="29">
        <f>ROW()</f>
        <v>3</v>
      </c>
    </row>
    <row r="4" spans="1:7" x14ac:dyDescent="0.2">
      <c r="A4" s="31" t="s">
        <v>110</v>
      </c>
      <c r="B4" s="31" t="s">
        <v>111</v>
      </c>
      <c r="C4" s="31" t="s">
        <v>112</v>
      </c>
      <c r="D4" s="31" t="s">
        <v>118</v>
      </c>
      <c r="E4" s="31" t="s">
        <v>113</v>
      </c>
      <c r="F4" s="29">
        <f>ROW()</f>
        <v>4</v>
      </c>
    </row>
    <row r="5" spans="1:7" hidden="1" x14ac:dyDescent="0.2">
      <c r="A5" s="31" t="s">
        <v>104</v>
      </c>
      <c r="B5" s="31" t="s">
        <v>0</v>
      </c>
      <c r="C5" s="31" t="s">
        <v>0</v>
      </c>
      <c r="D5" s="31" t="s">
        <v>105</v>
      </c>
      <c r="E5" s="31" t="s">
        <v>106</v>
      </c>
      <c r="F5" s="29">
        <f>ROW()</f>
        <v>5</v>
      </c>
    </row>
    <row r="6" spans="1:7" hidden="1" x14ac:dyDescent="0.2">
      <c r="C6" s="33"/>
      <c r="F6" s="29">
        <f>ROW()</f>
        <v>6</v>
      </c>
    </row>
    <row r="7" spans="1:7" hidden="1" x14ac:dyDescent="0.2">
      <c r="C7" s="33"/>
      <c r="F7" s="29">
        <f>ROW()</f>
        <v>7</v>
      </c>
    </row>
    <row r="8" spans="1:7" hidden="1" x14ac:dyDescent="0.2">
      <c r="C8" s="33"/>
      <c r="F8" s="29">
        <f>ROW()</f>
        <v>8</v>
      </c>
      <c r="G8" s="29" t="s">
        <v>0</v>
      </c>
    </row>
    <row r="9" spans="1:7" hidden="1" x14ac:dyDescent="0.2">
      <c r="C9" s="33"/>
      <c r="F9" s="29">
        <f>ROW()</f>
        <v>9</v>
      </c>
    </row>
    <row r="10" spans="1:7" hidden="1" x14ac:dyDescent="0.2">
      <c r="C10" s="33"/>
      <c r="F10" s="29">
        <f>ROW()</f>
        <v>10</v>
      </c>
    </row>
    <row r="11" spans="1:7" hidden="1" x14ac:dyDescent="0.2">
      <c r="C11" s="33"/>
      <c r="F11" s="29">
        <f>ROW()</f>
        <v>11</v>
      </c>
    </row>
    <row r="12" spans="1:7" hidden="1" x14ac:dyDescent="0.2">
      <c r="C12" s="33"/>
      <c r="F12" s="29">
        <f>ROW()</f>
        <v>12</v>
      </c>
    </row>
    <row r="13" spans="1:7" hidden="1" x14ac:dyDescent="0.2">
      <c r="C13" s="33"/>
      <c r="F13" s="29">
        <f>ROW()</f>
        <v>13</v>
      </c>
    </row>
    <row r="14" spans="1:7" hidden="1" x14ac:dyDescent="0.2">
      <c r="C14" s="33"/>
      <c r="F14" s="29">
        <f>ROW()</f>
        <v>14</v>
      </c>
    </row>
    <row r="15" spans="1:7" hidden="1" x14ac:dyDescent="0.2">
      <c r="C15" s="33"/>
      <c r="F15" s="29">
        <f>ROW()</f>
        <v>15</v>
      </c>
    </row>
    <row r="16" spans="1:7" hidden="1" x14ac:dyDescent="0.2">
      <c r="C16" s="33"/>
      <c r="F16" s="29">
        <f>ROW()</f>
        <v>16</v>
      </c>
    </row>
    <row r="17" spans="6:6" hidden="1" x14ac:dyDescent="0.2">
      <c r="F17" s="29">
        <f>ROW()</f>
        <v>17</v>
      </c>
    </row>
    <row r="18" spans="6:6" hidden="1" x14ac:dyDescent="0.2">
      <c r="F18" s="29">
        <f>ROW()</f>
        <v>18</v>
      </c>
    </row>
    <row r="19" spans="6:6" hidden="1" x14ac:dyDescent="0.2">
      <c r="F19" s="29">
        <f>ROW()</f>
        <v>19</v>
      </c>
    </row>
    <row r="20" spans="6:6" hidden="1" x14ac:dyDescent="0.2">
      <c r="F20" s="29">
        <f>ROW()</f>
        <v>20</v>
      </c>
    </row>
    <row r="21" spans="6:6" hidden="1" x14ac:dyDescent="0.2">
      <c r="F21" s="29">
        <f>ROW()</f>
        <v>21</v>
      </c>
    </row>
    <row r="22" spans="6:6" hidden="1" x14ac:dyDescent="0.2">
      <c r="F22" s="29">
        <f>ROW()</f>
        <v>22</v>
      </c>
    </row>
    <row r="23" spans="6:6" hidden="1" x14ac:dyDescent="0.2">
      <c r="F23" s="29">
        <f>ROW()</f>
        <v>23</v>
      </c>
    </row>
    <row r="24" spans="6:6" hidden="1" x14ac:dyDescent="0.2">
      <c r="F24" s="29">
        <f>ROW()</f>
        <v>24</v>
      </c>
    </row>
    <row r="25" spans="6:6" hidden="1" x14ac:dyDescent="0.2">
      <c r="F25" s="29">
        <f>ROW()</f>
        <v>25</v>
      </c>
    </row>
    <row r="26" spans="6:6" hidden="1" x14ac:dyDescent="0.2">
      <c r="F26" s="29">
        <f>ROW()</f>
        <v>26</v>
      </c>
    </row>
    <row r="27" spans="6:6" hidden="1" x14ac:dyDescent="0.2">
      <c r="F27" s="29">
        <f>ROW()</f>
        <v>27</v>
      </c>
    </row>
    <row r="28" spans="6:6" hidden="1" x14ac:dyDescent="0.2">
      <c r="F28" s="29">
        <f>ROW()</f>
        <v>28</v>
      </c>
    </row>
    <row r="29" spans="6:6" hidden="1" x14ac:dyDescent="0.2">
      <c r="F29" s="29">
        <f>ROW()</f>
        <v>29</v>
      </c>
    </row>
    <row r="30" spans="6:6" hidden="1" x14ac:dyDescent="0.2">
      <c r="F30" s="29">
        <f>ROW()</f>
        <v>30</v>
      </c>
    </row>
    <row r="31" spans="6:6" hidden="1" x14ac:dyDescent="0.2">
      <c r="F31" s="29">
        <f>ROW()</f>
        <v>31</v>
      </c>
    </row>
    <row r="32" spans="6:6" hidden="1" x14ac:dyDescent="0.2">
      <c r="F32" s="29">
        <f>ROW()</f>
        <v>32</v>
      </c>
    </row>
    <row r="33" spans="6:6" hidden="1" x14ac:dyDescent="0.2">
      <c r="F33" s="29">
        <f>ROW()</f>
        <v>33</v>
      </c>
    </row>
    <row r="34" spans="6:6" hidden="1" x14ac:dyDescent="0.2">
      <c r="F34" s="29">
        <f>ROW()</f>
        <v>34</v>
      </c>
    </row>
    <row r="35" spans="6:6" hidden="1" x14ac:dyDescent="0.2">
      <c r="F35" s="29">
        <f>ROW()</f>
        <v>35</v>
      </c>
    </row>
    <row r="36" spans="6:6" hidden="1" x14ac:dyDescent="0.2">
      <c r="F36" s="29">
        <f>ROW()</f>
        <v>36</v>
      </c>
    </row>
    <row r="37" spans="6:6" hidden="1" x14ac:dyDescent="0.2">
      <c r="F37" s="29">
        <f>ROW()</f>
        <v>37</v>
      </c>
    </row>
    <row r="38" spans="6:6" hidden="1" x14ac:dyDescent="0.2">
      <c r="F38" s="29">
        <f>ROW()</f>
        <v>38</v>
      </c>
    </row>
    <row r="39" spans="6:6" hidden="1" x14ac:dyDescent="0.2">
      <c r="F39" s="29">
        <f>ROW()</f>
        <v>39</v>
      </c>
    </row>
    <row r="40" spans="6:6" hidden="1" x14ac:dyDescent="0.2">
      <c r="F40" s="29">
        <f>ROW()</f>
        <v>40</v>
      </c>
    </row>
    <row r="41" spans="6:6" hidden="1" x14ac:dyDescent="0.2">
      <c r="F41" s="29">
        <f>ROW()</f>
        <v>41</v>
      </c>
    </row>
    <row r="42" spans="6:6" hidden="1" x14ac:dyDescent="0.2">
      <c r="F42" s="29">
        <f>ROW()</f>
        <v>42</v>
      </c>
    </row>
    <row r="43" spans="6:6" hidden="1" x14ac:dyDescent="0.2">
      <c r="F43" s="29">
        <f>ROW()</f>
        <v>43</v>
      </c>
    </row>
    <row r="44" spans="6:6" hidden="1" x14ac:dyDescent="0.2">
      <c r="F44" s="29">
        <f>ROW()</f>
        <v>44</v>
      </c>
    </row>
    <row r="45" spans="6:6" hidden="1" x14ac:dyDescent="0.2">
      <c r="F45" s="29">
        <f>ROW()</f>
        <v>45</v>
      </c>
    </row>
    <row r="46" spans="6:6" hidden="1" x14ac:dyDescent="0.2">
      <c r="F46" s="29">
        <f>ROW()</f>
        <v>46</v>
      </c>
    </row>
    <row r="47" spans="6:6" hidden="1" x14ac:dyDescent="0.2">
      <c r="F47" s="29">
        <f>ROW()</f>
        <v>47</v>
      </c>
    </row>
    <row r="48" spans="6:6" hidden="1" x14ac:dyDescent="0.2">
      <c r="F48" s="29">
        <f>ROW()</f>
        <v>48</v>
      </c>
    </row>
    <row r="49" spans="6:6" hidden="1" x14ac:dyDescent="0.2">
      <c r="F49" s="29">
        <f>ROW()</f>
        <v>49</v>
      </c>
    </row>
    <row r="50" spans="6:6" hidden="1" x14ac:dyDescent="0.2">
      <c r="F50" s="29">
        <f>ROW()</f>
        <v>50</v>
      </c>
    </row>
    <row r="51" spans="6:6" hidden="1" x14ac:dyDescent="0.2">
      <c r="F51" s="29">
        <f>ROW()</f>
        <v>51</v>
      </c>
    </row>
    <row r="52" spans="6:6" hidden="1" x14ac:dyDescent="0.2">
      <c r="F52" s="29">
        <f>ROW()</f>
        <v>52</v>
      </c>
    </row>
    <row r="53" spans="6:6" hidden="1" x14ac:dyDescent="0.2">
      <c r="F53" s="29">
        <f>ROW()</f>
        <v>53</v>
      </c>
    </row>
    <row r="54" spans="6:6" hidden="1" x14ac:dyDescent="0.2">
      <c r="F54" s="29">
        <f>ROW()</f>
        <v>54</v>
      </c>
    </row>
    <row r="55" spans="6:6" hidden="1" x14ac:dyDescent="0.2">
      <c r="F55" s="29">
        <f>ROW()</f>
        <v>55</v>
      </c>
    </row>
    <row r="56" spans="6:6" hidden="1" x14ac:dyDescent="0.2">
      <c r="F56" s="29">
        <f>ROW()</f>
        <v>56</v>
      </c>
    </row>
    <row r="57" spans="6:6" hidden="1" x14ac:dyDescent="0.2">
      <c r="F57" s="29">
        <f>ROW()</f>
        <v>57</v>
      </c>
    </row>
    <row r="58" spans="6:6" hidden="1" x14ac:dyDescent="0.2">
      <c r="F58" s="29">
        <f>ROW()</f>
        <v>58</v>
      </c>
    </row>
    <row r="59" spans="6:6" hidden="1" x14ac:dyDescent="0.2">
      <c r="F59" s="29">
        <f>ROW()</f>
        <v>59</v>
      </c>
    </row>
    <row r="60" spans="6:6" hidden="1" x14ac:dyDescent="0.2">
      <c r="F60" s="29">
        <f>ROW()</f>
        <v>60</v>
      </c>
    </row>
    <row r="61" spans="6:6" hidden="1" x14ac:dyDescent="0.2">
      <c r="F61" s="29">
        <f>ROW()</f>
        <v>61</v>
      </c>
    </row>
    <row r="62" spans="6:6" hidden="1" x14ac:dyDescent="0.2">
      <c r="F62" s="29">
        <f>ROW()</f>
        <v>62</v>
      </c>
    </row>
    <row r="63" spans="6:6" hidden="1" x14ac:dyDescent="0.2">
      <c r="F63" s="29">
        <f>ROW()</f>
        <v>63</v>
      </c>
    </row>
    <row r="64" spans="6:6" hidden="1" x14ac:dyDescent="0.2">
      <c r="F64" s="29">
        <f>ROW()</f>
        <v>64</v>
      </c>
    </row>
    <row r="65" spans="6:6" hidden="1" x14ac:dyDescent="0.2">
      <c r="F65" s="29">
        <f>ROW()</f>
        <v>65</v>
      </c>
    </row>
    <row r="66" spans="6:6" hidden="1" x14ac:dyDescent="0.2">
      <c r="F66" s="29">
        <f>ROW()</f>
        <v>66</v>
      </c>
    </row>
    <row r="67" spans="6:6" hidden="1" x14ac:dyDescent="0.2">
      <c r="F67" s="29">
        <f>ROW()</f>
        <v>67</v>
      </c>
    </row>
    <row r="68" spans="6:6" hidden="1" x14ac:dyDescent="0.2">
      <c r="F68" s="29">
        <f>ROW()</f>
        <v>68</v>
      </c>
    </row>
    <row r="69" spans="6:6" hidden="1" x14ac:dyDescent="0.2">
      <c r="F69" s="29">
        <f>ROW()</f>
        <v>69</v>
      </c>
    </row>
    <row r="70" spans="6:6" hidden="1" x14ac:dyDescent="0.2">
      <c r="F70" s="29">
        <f>ROW()</f>
        <v>70</v>
      </c>
    </row>
    <row r="71" spans="6:6" hidden="1" x14ac:dyDescent="0.2">
      <c r="F71" s="29">
        <f>ROW()</f>
        <v>71</v>
      </c>
    </row>
    <row r="72" spans="6:6" hidden="1" x14ac:dyDescent="0.2">
      <c r="F72" s="29">
        <f>ROW()</f>
        <v>72</v>
      </c>
    </row>
    <row r="73" spans="6:6" hidden="1" x14ac:dyDescent="0.2">
      <c r="F73" s="29">
        <f>ROW()</f>
        <v>73</v>
      </c>
    </row>
    <row r="74" spans="6:6" hidden="1" x14ac:dyDescent="0.2">
      <c r="F74" s="29">
        <f>ROW()</f>
        <v>74</v>
      </c>
    </row>
    <row r="75" spans="6:6" hidden="1" x14ac:dyDescent="0.2">
      <c r="F75" s="29">
        <f>ROW()</f>
        <v>75</v>
      </c>
    </row>
    <row r="76" spans="6:6" hidden="1" x14ac:dyDescent="0.2">
      <c r="F76" s="29">
        <f>ROW()</f>
        <v>76</v>
      </c>
    </row>
    <row r="77" spans="6:6" hidden="1" x14ac:dyDescent="0.2">
      <c r="F77" s="29">
        <f>ROW()</f>
        <v>77</v>
      </c>
    </row>
    <row r="78" spans="6:6" hidden="1" x14ac:dyDescent="0.2">
      <c r="F78" s="29">
        <f>ROW()</f>
        <v>78</v>
      </c>
    </row>
    <row r="79" spans="6:6" hidden="1" x14ac:dyDescent="0.2">
      <c r="F79" s="29">
        <f>ROW()</f>
        <v>79</v>
      </c>
    </row>
    <row r="80" spans="6:6" hidden="1" x14ac:dyDescent="0.2">
      <c r="F80" s="29">
        <f>ROW()</f>
        <v>80</v>
      </c>
    </row>
    <row r="81" spans="6:6" hidden="1" x14ac:dyDescent="0.2">
      <c r="F81" s="29">
        <f>ROW()</f>
        <v>81</v>
      </c>
    </row>
    <row r="82" spans="6:6" hidden="1" x14ac:dyDescent="0.2">
      <c r="F82" s="29">
        <f>ROW()</f>
        <v>82</v>
      </c>
    </row>
    <row r="83" spans="6:6" hidden="1" x14ac:dyDescent="0.2">
      <c r="F83" s="29">
        <f>ROW()</f>
        <v>83</v>
      </c>
    </row>
    <row r="84" spans="6:6" hidden="1" x14ac:dyDescent="0.2">
      <c r="F84" s="29">
        <f>ROW()</f>
        <v>84</v>
      </c>
    </row>
    <row r="85" spans="6:6" hidden="1" x14ac:dyDescent="0.2">
      <c r="F85" s="29">
        <f>ROW()</f>
        <v>85</v>
      </c>
    </row>
    <row r="86" spans="6:6" hidden="1" x14ac:dyDescent="0.2">
      <c r="F86" s="29">
        <f>ROW()</f>
        <v>86</v>
      </c>
    </row>
    <row r="87" spans="6:6" hidden="1" x14ac:dyDescent="0.2">
      <c r="F87" s="29">
        <f>ROW()</f>
        <v>87</v>
      </c>
    </row>
    <row r="88" spans="6:6" hidden="1" x14ac:dyDescent="0.2">
      <c r="F88" s="29">
        <f>ROW()</f>
        <v>88</v>
      </c>
    </row>
    <row r="89" spans="6:6" hidden="1" x14ac:dyDescent="0.2">
      <c r="F89" s="29">
        <f>ROW()</f>
        <v>89</v>
      </c>
    </row>
    <row r="90" spans="6:6" hidden="1" x14ac:dyDescent="0.2">
      <c r="F90" s="29">
        <f>ROW()</f>
        <v>90</v>
      </c>
    </row>
    <row r="91" spans="6:6" hidden="1" x14ac:dyDescent="0.2">
      <c r="F91" s="29">
        <f>ROW()</f>
        <v>91</v>
      </c>
    </row>
    <row r="92" spans="6:6" hidden="1" x14ac:dyDescent="0.2">
      <c r="F92" s="29">
        <f>ROW()</f>
        <v>92</v>
      </c>
    </row>
    <row r="93" spans="6:6" hidden="1" x14ac:dyDescent="0.2">
      <c r="F93" s="29">
        <f>ROW()</f>
        <v>93</v>
      </c>
    </row>
    <row r="94" spans="6:6" hidden="1" x14ac:dyDescent="0.2">
      <c r="F94" s="29">
        <f>ROW()</f>
        <v>94</v>
      </c>
    </row>
    <row r="95" spans="6:6" hidden="1" x14ac:dyDescent="0.2">
      <c r="F95" s="29">
        <f>ROW()</f>
        <v>95</v>
      </c>
    </row>
    <row r="96" spans="6:6" hidden="1" x14ac:dyDescent="0.2">
      <c r="F96" s="29">
        <f>ROW()</f>
        <v>96</v>
      </c>
    </row>
    <row r="97" spans="6:6" hidden="1" x14ac:dyDescent="0.2">
      <c r="F97" s="29">
        <f>ROW()</f>
        <v>97</v>
      </c>
    </row>
    <row r="98" spans="6:6" hidden="1" x14ac:dyDescent="0.2">
      <c r="F98" s="29">
        <f>ROW()</f>
        <v>98</v>
      </c>
    </row>
    <row r="99" spans="6:6" hidden="1" x14ac:dyDescent="0.2">
      <c r="F99" s="29">
        <f>ROW()</f>
        <v>99</v>
      </c>
    </row>
    <row r="100" spans="6:6" hidden="1" x14ac:dyDescent="0.2">
      <c r="F100" s="29">
        <f>ROW()</f>
        <v>100</v>
      </c>
    </row>
    <row r="101" spans="6:6" hidden="1" x14ac:dyDescent="0.2">
      <c r="F101" s="29">
        <f>ROW()</f>
        <v>101</v>
      </c>
    </row>
    <row r="102" spans="6:6" hidden="1" x14ac:dyDescent="0.2">
      <c r="F102" s="29">
        <f>ROW()</f>
        <v>102</v>
      </c>
    </row>
    <row r="103" spans="6:6" hidden="1" x14ac:dyDescent="0.2">
      <c r="F103" s="29">
        <f>ROW()</f>
        <v>103</v>
      </c>
    </row>
    <row r="104" spans="6:6" hidden="1" x14ac:dyDescent="0.2">
      <c r="F104" s="29">
        <f>ROW()</f>
        <v>104</v>
      </c>
    </row>
    <row r="105" spans="6:6" hidden="1" x14ac:dyDescent="0.2">
      <c r="F105" s="29">
        <f>ROW()</f>
        <v>105</v>
      </c>
    </row>
    <row r="106" spans="6:6" hidden="1" x14ac:dyDescent="0.2">
      <c r="F106" s="29">
        <f>ROW()</f>
        <v>106</v>
      </c>
    </row>
    <row r="107" spans="6:6" hidden="1" x14ac:dyDescent="0.2">
      <c r="F107" s="29">
        <f>ROW()</f>
        <v>107</v>
      </c>
    </row>
    <row r="108" spans="6:6" hidden="1" x14ac:dyDescent="0.2">
      <c r="F108" s="29">
        <f>ROW()</f>
        <v>108</v>
      </c>
    </row>
    <row r="109" spans="6:6" hidden="1" x14ac:dyDescent="0.2">
      <c r="F109" s="29">
        <f>ROW()</f>
        <v>109</v>
      </c>
    </row>
    <row r="110" spans="6:6" hidden="1" x14ac:dyDescent="0.2">
      <c r="F110" s="29">
        <f>ROW()</f>
        <v>110</v>
      </c>
    </row>
    <row r="111" spans="6:6" hidden="1" x14ac:dyDescent="0.2">
      <c r="F111" s="29">
        <f>ROW()</f>
        <v>111</v>
      </c>
    </row>
    <row r="112" spans="6:6" hidden="1" x14ac:dyDescent="0.2">
      <c r="F112" s="29">
        <f>ROW()</f>
        <v>112</v>
      </c>
    </row>
    <row r="113" spans="6:6" hidden="1" x14ac:dyDescent="0.2">
      <c r="F113" s="29">
        <f>ROW()</f>
        <v>113</v>
      </c>
    </row>
    <row r="114" spans="6:6" hidden="1" x14ac:dyDescent="0.2">
      <c r="F114" s="29">
        <f>ROW()</f>
        <v>114</v>
      </c>
    </row>
    <row r="115" spans="6:6" hidden="1" x14ac:dyDescent="0.2">
      <c r="F115" s="29">
        <f>ROW()</f>
        <v>115</v>
      </c>
    </row>
    <row r="116" spans="6:6" hidden="1" x14ac:dyDescent="0.2">
      <c r="F116" s="29">
        <f>ROW()</f>
        <v>116</v>
      </c>
    </row>
    <row r="117" spans="6:6" hidden="1" x14ac:dyDescent="0.2">
      <c r="F117" s="29">
        <f>ROW()</f>
        <v>117</v>
      </c>
    </row>
    <row r="118" spans="6:6" hidden="1" x14ac:dyDescent="0.2">
      <c r="F118" s="29">
        <f>ROW()</f>
        <v>118</v>
      </c>
    </row>
    <row r="119" spans="6:6" hidden="1" x14ac:dyDescent="0.2">
      <c r="F119" s="29">
        <f>ROW()</f>
        <v>119</v>
      </c>
    </row>
    <row r="120" spans="6:6" hidden="1" x14ac:dyDescent="0.2">
      <c r="F120" s="29">
        <f>ROW()</f>
        <v>120</v>
      </c>
    </row>
    <row r="121" spans="6:6" hidden="1" x14ac:dyDescent="0.2">
      <c r="F121" s="29">
        <f>ROW()</f>
        <v>121</v>
      </c>
    </row>
    <row r="122" spans="6:6" hidden="1" x14ac:dyDescent="0.2">
      <c r="F122" s="29">
        <f>ROW()</f>
        <v>122</v>
      </c>
    </row>
    <row r="123" spans="6:6" hidden="1" x14ac:dyDescent="0.2">
      <c r="F123" s="29">
        <f>ROW()</f>
        <v>123</v>
      </c>
    </row>
    <row r="124" spans="6:6" hidden="1" x14ac:dyDescent="0.2">
      <c r="F124" s="29">
        <f>ROW()</f>
        <v>124</v>
      </c>
    </row>
    <row r="125" spans="6:6" hidden="1" x14ac:dyDescent="0.2">
      <c r="F125" s="29">
        <f>ROW()</f>
        <v>125</v>
      </c>
    </row>
    <row r="126" spans="6:6" hidden="1" x14ac:dyDescent="0.2">
      <c r="F126" s="29">
        <f>ROW()</f>
        <v>126</v>
      </c>
    </row>
    <row r="127" spans="6:6" hidden="1" x14ac:dyDescent="0.2">
      <c r="F127" s="29">
        <f>ROW()</f>
        <v>127</v>
      </c>
    </row>
    <row r="128" spans="6:6" hidden="1" x14ac:dyDescent="0.2">
      <c r="F128" s="29">
        <f>ROW()</f>
        <v>128</v>
      </c>
    </row>
    <row r="129" spans="6:6" hidden="1" x14ac:dyDescent="0.2">
      <c r="F129" s="29">
        <f>ROW()</f>
        <v>129</v>
      </c>
    </row>
    <row r="130" spans="6:6" hidden="1" x14ac:dyDescent="0.2">
      <c r="F130" s="29">
        <f>ROW()</f>
        <v>130</v>
      </c>
    </row>
    <row r="131" spans="6:6" hidden="1" x14ac:dyDescent="0.2">
      <c r="F131" s="29">
        <f>ROW()</f>
        <v>131</v>
      </c>
    </row>
    <row r="132" spans="6:6" hidden="1" x14ac:dyDescent="0.2">
      <c r="F132" s="29">
        <f>ROW()</f>
        <v>132</v>
      </c>
    </row>
    <row r="133" spans="6:6" hidden="1" x14ac:dyDescent="0.2">
      <c r="F133" s="29">
        <f>ROW()</f>
        <v>133</v>
      </c>
    </row>
    <row r="134" spans="6:6" hidden="1" x14ac:dyDescent="0.2">
      <c r="F134" s="29">
        <f>ROW()</f>
        <v>134</v>
      </c>
    </row>
    <row r="135" spans="6:6" hidden="1" x14ac:dyDescent="0.2">
      <c r="F135" s="29">
        <f>ROW()</f>
        <v>135</v>
      </c>
    </row>
    <row r="136" spans="6:6" hidden="1" x14ac:dyDescent="0.2">
      <c r="F136" s="29">
        <f>ROW()</f>
        <v>136</v>
      </c>
    </row>
    <row r="137" spans="6:6" hidden="1" x14ac:dyDescent="0.2">
      <c r="F137" s="29">
        <f>ROW()</f>
        <v>137</v>
      </c>
    </row>
    <row r="138" spans="6:6" hidden="1" x14ac:dyDescent="0.2">
      <c r="F138" s="29">
        <f>ROW()</f>
        <v>138</v>
      </c>
    </row>
    <row r="139" spans="6:6" hidden="1" x14ac:dyDescent="0.2">
      <c r="F139" s="29">
        <f>ROW()</f>
        <v>139</v>
      </c>
    </row>
    <row r="140" spans="6:6" hidden="1" x14ac:dyDescent="0.2">
      <c r="F140" s="29">
        <f>ROW()</f>
        <v>140</v>
      </c>
    </row>
    <row r="141" spans="6:6" hidden="1" x14ac:dyDescent="0.2">
      <c r="F141" s="29">
        <f>ROW()</f>
        <v>141</v>
      </c>
    </row>
    <row r="142" spans="6:6" hidden="1" x14ac:dyDescent="0.2">
      <c r="F142" s="29">
        <f>ROW()</f>
        <v>142</v>
      </c>
    </row>
    <row r="143" spans="6:6" hidden="1" x14ac:dyDescent="0.2">
      <c r="F143" s="29">
        <f>ROW()</f>
        <v>143</v>
      </c>
    </row>
    <row r="144" spans="6:6" hidden="1" x14ac:dyDescent="0.2">
      <c r="F144" s="29">
        <f>ROW()</f>
        <v>144</v>
      </c>
    </row>
    <row r="145" spans="6:6" hidden="1" x14ac:dyDescent="0.2">
      <c r="F145" s="29">
        <f>ROW()</f>
        <v>145</v>
      </c>
    </row>
    <row r="146" spans="6:6" hidden="1" x14ac:dyDescent="0.2">
      <c r="F146" s="29">
        <f>ROW()</f>
        <v>146</v>
      </c>
    </row>
    <row r="147" spans="6:6" hidden="1" x14ac:dyDescent="0.2">
      <c r="F147" s="29">
        <f>ROW()</f>
        <v>147</v>
      </c>
    </row>
    <row r="148" spans="6:6" hidden="1" x14ac:dyDescent="0.2">
      <c r="F148" s="29">
        <f>ROW()</f>
        <v>148</v>
      </c>
    </row>
    <row r="149" spans="6:6" hidden="1" x14ac:dyDescent="0.2">
      <c r="F149" s="29">
        <f>ROW()</f>
        <v>149</v>
      </c>
    </row>
    <row r="150" spans="6:6" hidden="1" x14ac:dyDescent="0.2">
      <c r="F150" s="29">
        <f>ROW()</f>
        <v>150</v>
      </c>
    </row>
    <row r="151" spans="6:6" hidden="1" x14ac:dyDescent="0.2">
      <c r="F151" s="29">
        <f>ROW()</f>
        <v>151</v>
      </c>
    </row>
    <row r="152" spans="6:6" hidden="1" x14ac:dyDescent="0.2">
      <c r="F152" s="29">
        <f>ROW()</f>
        <v>152</v>
      </c>
    </row>
    <row r="153" spans="6:6" hidden="1" x14ac:dyDescent="0.2">
      <c r="F153" s="29">
        <f>ROW()</f>
        <v>153</v>
      </c>
    </row>
    <row r="154" spans="6:6" hidden="1" x14ac:dyDescent="0.2">
      <c r="F154" s="29">
        <f>ROW()</f>
        <v>154</v>
      </c>
    </row>
    <row r="155" spans="6:6" hidden="1" x14ac:dyDescent="0.2">
      <c r="F155" s="29">
        <f>ROW()</f>
        <v>155</v>
      </c>
    </row>
    <row r="156" spans="6:6" hidden="1" x14ac:dyDescent="0.2">
      <c r="F156" s="29">
        <f>ROW()</f>
        <v>156</v>
      </c>
    </row>
    <row r="157" spans="6:6" hidden="1" x14ac:dyDescent="0.2">
      <c r="F157" s="29">
        <f>ROW()</f>
        <v>157</v>
      </c>
    </row>
    <row r="158" spans="6:6" hidden="1" x14ac:dyDescent="0.2">
      <c r="F158" s="29">
        <f>ROW()</f>
        <v>158</v>
      </c>
    </row>
    <row r="159" spans="6:6" hidden="1" x14ac:dyDescent="0.2">
      <c r="F159" s="29">
        <f>ROW()</f>
        <v>159</v>
      </c>
    </row>
    <row r="160" spans="6:6" hidden="1" x14ac:dyDescent="0.2">
      <c r="F160" s="29">
        <f>ROW()</f>
        <v>160</v>
      </c>
    </row>
    <row r="161" spans="6:6" hidden="1" x14ac:dyDescent="0.2">
      <c r="F161" s="29">
        <f>ROW()</f>
        <v>161</v>
      </c>
    </row>
    <row r="162" spans="6:6" hidden="1" x14ac:dyDescent="0.2">
      <c r="F162" s="29">
        <f>ROW()</f>
        <v>162</v>
      </c>
    </row>
    <row r="163" spans="6:6" hidden="1" x14ac:dyDescent="0.2">
      <c r="F163" s="29">
        <f>ROW()</f>
        <v>163</v>
      </c>
    </row>
    <row r="164" spans="6:6" hidden="1" x14ac:dyDescent="0.2">
      <c r="F164" s="29">
        <f>ROW()</f>
        <v>164</v>
      </c>
    </row>
    <row r="165" spans="6:6" hidden="1" x14ac:dyDescent="0.2">
      <c r="F165" s="29">
        <f>ROW()</f>
        <v>165</v>
      </c>
    </row>
    <row r="166" spans="6:6" hidden="1" x14ac:dyDescent="0.2">
      <c r="F166" s="29">
        <f>ROW()</f>
        <v>166</v>
      </c>
    </row>
    <row r="167" spans="6:6" hidden="1" x14ac:dyDescent="0.2">
      <c r="F167" s="29">
        <f>ROW()</f>
        <v>167</v>
      </c>
    </row>
    <row r="168" spans="6:6" hidden="1" x14ac:dyDescent="0.2">
      <c r="F168" s="29">
        <f>ROW()</f>
        <v>168</v>
      </c>
    </row>
    <row r="169" spans="6:6" hidden="1" x14ac:dyDescent="0.2">
      <c r="F169" s="29">
        <f>ROW()</f>
        <v>169</v>
      </c>
    </row>
    <row r="170" spans="6:6" hidden="1" x14ac:dyDescent="0.2">
      <c r="F170" s="29">
        <f>ROW()</f>
        <v>170</v>
      </c>
    </row>
    <row r="171" spans="6:6" hidden="1" x14ac:dyDescent="0.2">
      <c r="F171" s="29">
        <f>ROW()</f>
        <v>171</v>
      </c>
    </row>
    <row r="172" spans="6:6" hidden="1" x14ac:dyDescent="0.2">
      <c r="F172" s="29">
        <f>ROW()</f>
        <v>172</v>
      </c>
    </row>
    <row r="173" spans="6:6" hidden="1" x14ac:dyDescent="0.2">
      <c r="F173" s="29">
        <f>ROW()</f>
        <v>173</v>
      </c>
    </row>
    <row r="174" spans="6:6" hidden="1" x14ac:dyDescent="0.2">
      <c r="F174" s="29">
        <f>ROW()</f>
        <v>174</v>
      </c>
    </row>
    <row r="175" spans="6:6" hidden="1" x14ac:dyDescent="0.2">
      <c r="F175" s="29">
        <f>ROW()</f>
        <v>175</v>
      </c>
    </row>
    <row r="176" spans="6:6" hidden="1" x14ac:dyDescent="0.2">
      <c r="F176" s="29">
        <f>ROW()</f>
        <v>176</v>
      </c>
    </row>
    <row r="177" spans="6:6" hidden="1" x14ac:dyDescent="0.2">
      <c r="F177" s="29">
        <f>ROW()</f>
        <v>177</v>
      </c>
    </row>
    <row r="178" spans="6:6" hidden="1" x14ac:dyDescent="0.2">
      <c r="F178" s="29">
        <f>ROW()</f>
        <v>178</v>
      </c>
    </row>
    <row r="179" spans="6:6" hidden="1" x14ac:dyDescent="0.2">
      <c r="F179" s="29">
        <f>ROW()</f>
        <v>179</v>
      </c>
    </row>
    <row r="180" spans="6:6" hidden="1" x14ac:dyDescent="0.2">
      <c r="F180" s="29">
        <f>ROW()</f>
        <v>180</v>
      </c>
    </row>
    <row r="181" spans="6:6" hidden="1" x14ac:dyDescent="0.2">
      <c r="F181" s="29">
        <f>ROW()</f>
        <v>181</v>
      </c>
    </row>
    <row r="182" spans="6:6" hidden="1" x14ac:dyDescent="0.2">
      <c r="F182" s="29">
        <f>ROW()</f>
        <v>182</v>
      </c>
    </row>
    <row r="183" spans="6:6" hidden="1" x14ac:dyDescent="0.2">
      <c r="F183" s="29">
        <f>ROW()</f>
        <v>183</v>
      </c>
    </row>
    <row r="184" spans="6:6" hidden="1" x14ac:dyDescent="0.2">
      <c r="F184" s="29">
        <f>ROW()</f>
        <v>184</v>
      </c>
    </row>
    <row r="185" spans="6:6" hidden="1" x14ac:dyDescent="0.2">
      <c r="F185" s="29">
        <f>ROW()</f>
        <v>185</v>
      </c>
    </row>
    <row r="186" spans="6:6" hidden="1" x14ac:dyDescent="0.2">
      <c r="F186" s="29">
        <f>ROW()</f>
        <v>186</v>
      </c>
    </row>
    <row r="187" spans="6:6" hidden="1" x14ac:dyDescent="0.2">
      <c r="F187" s="29">
        <f>ROW()</f>
        <v>187</v>
      </c>
    </row>
    <row r="188" spans="6:6" hidden="1" x14ac:dyDescent="0.2">
      <c r="F188" s="29">
        <f>ROW()</f>
        <v>188</v>
      </c>
    </row>
    <row r="189" spans="6:6" hidden="1" x14ac:dyDescent="0.2">
      <c r="F189" s="29">
        <f>ROW()</f>
        <v>189</v>
      </c>
    </row>
    <row r="190" spans="6:6" hidden="1" x14ac:dyDescent="0.2">
      <c r="F190" s="29">
        <f>ROW()</f>
        <v>190</v>
      </c>
    </row>
    <row r="191" spans="6:6" hidden="1" x14ac:dyDescent="0.2">
      <c r="F191" s="29">
        <f>ROW()</f>
        <v>191</v>
      </c>
    </row>
    <row r="192" spans="6:6" hidden="1" x14ac:dyDescent="0.2">
      <c r="F192" s="29">
        <f>ROW()</f>
        <v>192</v>
      </c>
    </row>
    <row r="193" spans="6:6" hidden="1" x14ac:dyDescent="0.2">
      <c r="F193" s="29">
        <f>ROW()</f>
        <v>193</v>
      </c>
    </row>
    <row r="194" spans="6:6" hidden="1" x14ac:dyDescent="0.2">
      <c r="F194" s="29">
        <f>ROW()</f>
        <v>194</v>
      </c>
    </row>
    <row r="195" spans="6:6" hidden="1" x14ac:dyDescent="0.2">
      <c r="F195" s="29">
        <f>ROW()</f>
        <v>195</v>
      </c>
    </row>
    <row r="196" spans="6:6" hidden="1" x14ac:dyDescent="0.2">
      <c r="F196" s="29">
        <f>ROW()</f>
        <v>196</v>
      </c>
    </row>
    <row r="197" spans="6:6" hidden="1" x14ac:dyDescent="0.2">
      <c r="F197" s="29">
        <f>ROW()</f>
        <v>197</v>
      </c>
    </row>
    <row r="198" spans="6:6" hidden="1" x14ac:dyDescent="0.2">
      <c r="F198" s="29">
        <f>ROW()</f>
        <v>198</v>
      </c>
    </row>
    <row r="199" spans="6:6" hidden="1" x14ac:dyDescent="0.2">
      <c r="F199" s="29">
        <f>ROW()</f>
        <v>199</v>
      </c>
    </row>
    <row r="200" spans="6:6" hidden="1" x14ac:dyDescent="0.2">
      <c r="F200" s="29">
        <f>ROW()</f>
        <v>200</v>
      </c>
    </row>
  </sheetData>
  <autoFilter ref="A1:E200">
    <filterColumn colId="0">
      <filters>
        <filter val="Przedsiębiorsto Wielobranżowe"/>
      </filters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300"/>
  <sheetViews>
    <sheetView workbookViewId="0">
      <selection activeCell="B14" sqref="B14"/>
    </sheetView>
  </sheetViews>
  <sheetFormatPr defaultRowHeight="15.75" x14ac:dyDescent="0.25"/>
  <cols>
    <col min="1" max="1" width="3.140625" customWidth="1"/>
    <col min="2" max="2" width="7.140625" style="38" customWidth="1"/>
    <col min="3" max="3" width="15.28515625" style="38" customWidth="1"/>
    <col min="4" max="4" width="2.140625" customWidth="1"/>
    <col min="5" max="5" width="15.42578125" bestFit="1" customWidth="1"/>
  </cols>
  <sheetData>
    <row r="1" spans="2:11" ht="16.5" thickBot="1" x14ac:dyDescent="0.3"/>
    <row r="2" spans="2:11" ht="18.75" customHeight="1" x14ac:dyDescent="0.25">
      <c r="B2" s="66">
        <v>0</v>
      </c>
      <c r="C2" s="39" t="s">
        <v>78</v>
      </c>
      <c r="D2" s="6"/>
      <c r="E2" s="7"/>
      <c r="F2" s="7"/>
      <c r="G2" s="7"/>
      <c r="H2" s="7"/>
      <c r="I2" s="7"/>
      <c r="J2" s="7"/>
      <c r="K2" s="7"/>
    </row>
    <row r="3" spans="2:11" hidden="1" x14ac:dyDescent="0.25">
      <c r="B3" s="65" t="s">
        <v>79</v>
      </c>
      <c r="C3" s="65">
        <f>IF(B3="x",$B$2+ROW()-2,"")</f>
        <v>1</v>
      </c>
      <c r="E3" s="8"/>
      <c r="F3" s="8"/>
      <c r="G3" s="2"/>
      <c r="H3" s="2"/>
      <c r="I3" s="2"/>
      <c r="J3" s="2"/>
      <c r="K3" s="2"/>
    </row>
    <row r="4" spans="2:11" hidden="1" x14ac:dyDescent="0.25">
      <c r="B4" s="65" t="s">
        <v>79</v>
      </c>
      <c r="C4" s="65">
        <f t="shared" ref="C4:C67" si="0">IF(B4="x",$B$2+ROW()-1,"")</f>
        <v>3</v>
      </c>
      <c r="D4" s="3"/>
      <c r="E4" s="9"/>
    </row>
    <row r="5" spans="2:11" hidden="1" x14ac:dyDescent="0.25">
      <c r="B5" s="65" t="s">
        <v>79</v>
      </c>
      <c r="C5" s="65">
        <f t="shared" si="0"/>
        <v>4</v>
      </c>
      <c r="D5" s="3"/>
      <c r="E5" s="9"/>
    </row>
    <row r="6" spans="2:11" hidden="1" x14ac:dyDescent="0.25">
      <c r="B6" s="65" t="s">
        <v>79</v>
      </c>
      <c r="C6" s="65">
        <f t="shared" si="0"/>
        <v>5</v>
      </c>
      <c r="D6" s="3"/>
      <c r="E6" s="9"/>
    </row>
    <row r="7" spans="2:11" hidden="1" x14ac:dyDescent="0.25">
      <c r="B7" s="65" t="s">
        <v>79</v>
      </c>
      <c r="C7" s="65">
        <f>IF(B7="x",$B$2+ROW()-1,"")</f>
        <v>6</v>
      </c>
      <c r="D7" s="3"/>
      <c r="E7" s="9"/>
    </row>
    <row r="8" spans="2:11" hidden="1" x14ac:dyDescent="0.25">
      <c r="B8" s="65" t="s">
        <v>79</v>
      </c>
      <c r="C8" s="65">
        <f t="shared" si="0"/>
        <v>7</v>
      </c>
      <c r="D8" s="3"/>
      <c r="E8" s="9"/>
    </row>
    <row r="9" spans="2:11" hidden="1" x14ac:dyDescent="0.25">
      <c r="B9" s="65" t="s">
        <v>79</v>
      </c>
      <c r="C9" s="65">
        <f t="shared" si="0"/>
        <v>8</v>
      </c>
      <c r="D9" s="3"/>
      <c r="E9" s="9"/>
    </row>
    <row r="10" spans="2:11" hidden="1" x14ac:dyDescent="0.25">
      <c r="B10" s="65" t="s">
        <v>79</v>
      </c>
      <c r="C10" s="65">
        <f t="shared" si="0"/>
        <v>9</v>
      </c>
      <c r="D10" s="3"/>
      <c r="E10" s="9"/>
    </row>
    <row r="11" spans="2:11" hidden="1" x14ac:dyDescent="0.25">
      <c r="B11" s="65" t="s">
        <v>79</v>
      </c>
      <c r="C11" s="65">
        <f t="shared" si="0"/>
        <v>10</v>
      </c>
      <c r="D11" s="3"/>
      <c r="E11" s="9"/>
    </row>
    <row r="12" spans="2:11" hidden="1" x14ac:dyDescent="0.25">
      <c r="B12" s="65" t="s">
        <v>79</v>
      </c>
      <c r="C12" s="65">
        <f t="shared" si="0"/>
        <v>11</v>
      </c>
      <c r="D12" s="3"/>
      <c r="E12" s="9"/>
    </row>
    <row r="13" spans="2:11" hidden="1" x14ac:dyDescent="0.25">
      <c r="B13" s="65" t="s">
        <v>79</v>
      </c>
      <c r="C13" s="65">
        <f t="shared" si="0"/>
        <v>12</v>
      </c>
      <c r="D13" s="3"/>
      <c r="E13" s="9"/>
    </row>
    <row r="14" spans="2:11" x14ac:dyDescent="0.25">
      <c r="B14" s="65" t="s">
        <v>79</v>
      </c>
      <c r="C14" s="65">
        <f t="shared" si="0"/>
        <v>13</v>
      </c>
      <c r="D14" s="3"/>
      <c r="E14" s="9"/>
    </row>
    <row r="15" spans="2:11" x14ac:dyDescent="0.25">
      <c r="B15" s="65"/>
      <c r="C15" s="65" t="str">
        <f t="shared" si="0"/>
        <v/>
      </c>
      <c r="D15" s="3"/>
      <c r="E15" s="9"/>
    </row>
    <row r="16" spans="2:11" x14ac:dyDescent="0.25">
      <c r="B16" s="65"/>
      <c r="C16" s="65" t="str">
        <f t="shared" si="0"/>
        <v/>
      </c>
      <c r="D16" s="3"/>
      <c r="E16" s="9"/>
    </row>
    <row r="17" spans="2:5" x14ac:dyDescent="0.25">
      <c r="B17" s="65"/>
      <c r="C17" s="65" t="str">
        <f t="shared" si="0"/>
        <v/>
      </c>
      <c r="D17" s="3"/>
      <c r="E17" s="9"/>
    </row>
    <row r="18" spans="2:5" x14ac:dyDescent="0.25">
      <c r="B18" s="65"/>
      <c r="C18" s="65" t="str">
        <f t="shared" si="0"/>
        <v/>
      </c>
      <c r="D18" s="3"/>
      <c r="E18" s="9"/>
    </row>
    <row r="19" spans="2:5" x14ac:dyDescent="0.25">
      <c r="B19" s="65"/>
      <c r="C19" s="65" t="str">
        <f t="shared" si="0"/>
        <v/>
      </c>
      <c r="D19" s="3"/>
      <c r="E19" s="9"/>
    </row>
    <row r="20" spans="2:5" x14ac:dyDescent="0.25">
      <c r="B20" s="65"/>
      <c r="C20" s="65" t="str">
        <f t="shared" si="0"/>
        <v/>
      </c>
      <c r="D20" s="3"/>
      <c r="E20" s="9"/>
    </row>
    <row r="21" spans="2:5" x14ac:dyDescent="0.25">
      <c r="B21" s="65"/>
      <c r="C21" s="65" t="str">
        <f t="shared" si="0"/>
        <v/>
      </c>
    </row>
    <row r="22" spans="2:5" x14ac:dyDescent="0.25">
      <c r="B22" s="65"/>
      <c r="C22" s="65" t="str">
        <f t="shared" si="0"/>
        <v/>
      </c>
    </row>
    <row r="23" spans="2:5" x14ac:dyDescent="0.25">
      <c r="B23" s="65"/>
      <c r="C23" s="65" t="str">
        <f t="shared" si="0"/>
        <v/>
      </c>
    </row>
    <row r="24" spans="2:5" x14ac:dyDescent="0.25">
      <c r="B24" s="65"/>
      <c r="C24" s="65" t="str">
        <f t="shared" si="0"/>
        <v/>
      </c>
    </row>
    <row r="25" spans="2:5" x14ac:dyDescent="0.25">
      <c r="B25" s="65"/>
      <c r="C25" s="65" t="str">
        <f t="shared" si="0"/>
        <v/>
      </c>
    </row>
    <row r="26" spans="2:5" x14ac:dyDescent="0.25">
      <c r="B26" s="65"/>
      <c r="C26" s="65" t="str">
        <f t="shared" si="0"/>
        <v/>
      </c>
    </row>
    <row r="27" spans="2:5" x14ac:dyDescent="0.25">
      <c r="B27" s="65"/>
      <c r="C27" s="65" t="str">
        <f t="shared" si="0"/>
        <v/>
      </c>
    </row>
    <row r="28" spans="2:5" x14ac:dyDescent="0.25">
      <c r="B28" s="65"/>
      <c r="C28" s="65" t="str">
        <f t="shared" si="0"/>
        <v/>
      </c>
    </row>
    <row r="29" spans="2:5" x14ac:dyDescent="0.25">
      <c r="B29" s="65"/>
      <c r="C29" s="65" t="str">
        <f t="shared" si="0"/>
        <v/>
      </c>
    </row>
    <row r="30" spans="2:5" x14ac:dyDescent="0.25">
      <c r="B30" s="65"/>
      <c r="C30" s="65" t="str">
        <f t="shared" si="0"/>
        <v/>
      </c>
    </row>
    <row r="31" spans="2:5" x14ac:dyDescent="0.25">
      <c r="B31" s="65"/>
      <c r="C31" s="65" t="str">
        <f t="shared" si="0"/>
        <v/>
      </c>
    </row>
    <row r="32" spans="2:5" x14ac:dyDescent="0.25">
      <c r="B32" s="65"/>
      <c r="C32" s="65" t="str">
        <f t="shared" si="0"/>
        <v/>
      </c>
    </row>
    <row r="33" spans="2:3" x14ac:dyDescent="0.25">
      <c r="B33" s="65"/>
      <c r="C33" s="65" t="str">
        <f t="shared" si="0"/>
        <v/>
      </c>
    </row>
    <row r="34" spans="2:3" x14ac:dyDescent="0.25">
      <c r="B34" s="65"/>
      <c r="C34" s="65" t="str">
        <f t="shared" si="0"/>
        <v/>
      </c>
    </row>
    <row r="35" spans="2:3" x14ac:dyDescent="0.25">
      <c r="B35" s="65"/>
      <c r="C35" s="65" t="str">
        <f t="shared" si="0"/>
        <v/>
      </c>
    </row>
    <row r="36" spans="2:3" x14ac:dyDescent="0.25">
      <c r="B36" s="65"/>
      <c r="C36" s="65" t="str">
        <f t="shared" si="0"/>
        <v/>
      </c>
    </row>
    <row r="37" spans="2:3" x14ac:dyDescent="0.25">
      <c r="B37" s="65"/>
      <c r="C37" s="65" t="str">
        <f t="shared" si="0"/>
        <v/>
      </c>
    </row>
    <row r="38" spans="2:3" x14ac:dyDescent="0.25">
      <c r="B38" s="65"/>
      <c r="C38" s="65" t="str">
        <f t="shared" si="0"/>
        <v/>
      </c>
    </row>
    <row r="39" spans="2:3" x14ac:dyDescent="0.25">
      <c r="B39" s="65"/>
      <c r="C39" s="65" t="str">
        <f t="shared" si="0"/>
        <v/>
      </c>
    </row>
    <row r="40" spans="2:3" x14ac:dyDescent="0.25">
      <c r="B40" s="65"/>
      <c r="C40" s="65" t="str">
        <f t="shared" si="0"/>
        <v/>
      </c>
    </row>
    <row r="41" spans="2:3" x14ac:dyDescent="0.25">
      <c r="B41" s="65"/>
      <c r="C41" s="65" t="str">
        <f t="shared" si="0"/>
        <v/>
      </c>
    </row>
    <row r="42" spans="2:3" x14ac:dyDescent="0.25">
      <c r="B42" s="65"/>
      <c r="C42" s="65" t="str">
        <f t="shared" si="0"/>
        <v/>
      </c>
    </row>
    <row r="43" spans="2:3" x14ac:dyDescent="0.25">
      <c r="B43" s="65"/>
      <c r="C43" s="65" t="str">
        <f t="shared" si="0"/>
        <v/>
      </c>
    </row>
    <row r="44" spans="2:3" x14ac:dyDescent="0.25">
      <c r="B44" s="65"/>
      <c r="C44" s="65" t="str">
        <f t="shared" si="0"/>
        <v/>
      </c>
    </row>
    <row r="45" spans="2:3" x14ac:dyDescent="0.25">
      <c r="B45" s="65"/>
      <c r="C45" s="65" t="str">
        <f t="shared" si="0"/>
        <v/>
      </c>
    </row>
    <row r="46" spans="2:3" x14ac:dyDescent="0.25">
      <c r="B46" s="65"/>
      <c r="C46" s="65" t="str">
        <f t="shared" si="0"/>
        <v/>
      </c>
    </row>
    <row r="47" spans="2:3" x14ac:dyDescent="0.25">
      <c r="B47" s="65"/>
      <c r="C47" s="65" t="str">
        <f t="shared" si="0"/>
        <v/>
      </c>
    </row>
    <row r="48" spans="2:3" x14ac:dyDescent="0.25">
      <c r="B48" s="65"/>
      <c r="C48" s="65" t="str">
        <f t="shared" si="0"/>
        <v/>
      </c>
    </row>
    <row r="49" spans="2:3" x14ac:dyDescent="0.25">
      <c r="B49" s="65"/>
      <c r="C49" s="65" t="str">
        <f t="shared" si="0"/>
        <v/>
      </c>
    </row>
    <row r="50" spans="2:3" x14ac:dyDescent="0.25">
      <c r="B50" s="65"/>
      <c r="C50" s="65" t="str">
        <f t="shared" si="0"/>
        <v/>
      </c>
    </row>
    <row r="51" spans="2:3" x14ac:dyDescent="0.25">
      <c r="B51" s="65"/>
      <c r="C51" s="65" t="str">
        <f t="shared" si="0"/>
        <v/>
      </c>
    </row>
    <row r="52" spans="2:3" x14ac:dyDescent="0.25">
      <c r="B52" s="65"/>
      <c r="C52" s="65" t="str">
        <f t="shared" si="0"/>
        <v/>
      </c>
    </row>
    <row r="53" spans="2:3" x14ac:dyDescent="0.25">
      <c r="B53" s="65"/>
      <c r="C53" s="65" t="str">
        <f t="shared" si="0"/>
        <v/>
      </c>
    </row>
    <row r="54" spans="2:3" x14ac:dyDescent="0.25">
      <c r="B54" s="65"/>
      <c r="C54" s="65" t="str">
        <f t="shared" si="0"/>
        <v/>
      </c>
    </row>
    <row r="55" spans="2:3" x14ac:dyDescent="0.25">
      <c r="B55" s="65"/>
      <c r="C55" s="65" t="str">
        <f t="shared" si="0"/>
        <v/>
      </c>
    </row>
    <row r="56" spans="2:3" x14ac:dyDescent="0.25">
      <c r="B56" s="65"/>
      <c r="C56" s="65" t="str">
        <f t="shared" si="0"/>
        <v/>
      </c>
    </row>
    <row r="57" spans="2:3" x14ac:dyDescent="0.25">
      <c r="B57" s="65"/>
      <c r="C57" s="65" t="str">
        <f t="shared" si="0"/>
        <v/>
      </c>
    </row>
    <row r="58" spans="2:3" x14ac:dyDescent="0.25">
      <c r="B58" s="65"/>
      <c r="C58" s="65" t="str">
        <f t="shared" si="0"/>
        <v/>
      </c>
    </row>
    <row r="59" spans="2:3" x14ac:dyDescent="0.25">
      <c r="B59" s="65"/>
      <c r="C59" s="65" t="str">
        <f t="shared" si="0"/>
        <v/>
      </c>
    </row>
    <row r="60" spans="2:3" x14ac:dyDescent="0.25">
      <c r="B60" s="65"/>
      <c r="C60" s="65" t="str">
        <f t="shared" si="0"/>
        <v/>
      </c>
    </row>
    <row r="61" spans="2:3" x14ac:dyDescent="0.25">
      <c r="B61" s="65"/>
      <c r="C61" s="65" t="str">
        <f t="shared" si="0"/>
        <v/>
      </c>
    </row>
    <row r="62" spans="2:3" x14ac:dyDescent="0.25">
      <c r="B62" s="65"/>
      <c r="C62" s="65" t="str">
        <f t="shared" si="0"/>
        <v/>
      </c>
    </row>
    <row r="63" spans="2:3" x14ac:dyDescent="0.25">
      <c r="B63" s="65"/>
      <c r="C63" s="65" t="str">
        <f t="shared" si="0"/>
        <v/>
      </c>
    </row>
    <row r="64" spans="2:3" x14ac:dyDescent="0.25">
      <c r="B64" s="65"/>
      <c r="C64" s="65" t="str">
        <f t="shared" si="0"/>
        <v/>
      </c>
    </row>
    <row r="65" spans="2:3" x14ac:dyDescent="0.25">
      <c r="B65" s="65"/>
      <c r="C65" s="65" t="str">
        <f t="shared" si="0"/>
        <v/>
      </c>
    </row>
    <row r="66" spans="2:3" x14ac:dyDescent="0.25">
      <c r="B66" s="65"/>
      <c r="C66" s="65" t="str">
        <f t="shared" si="0"/>
        <v/>
      </c>
    </row>
    <row r="67" spans="2:3" x14ac:dyDescent="0.25">
      <c r="B67" s="65"/>
      <c r="C67" s="65" t="str">
        <f t="shared" si="0"/>
        <v/>
      </c>
    </row>
    <row r="68" spans="2:3" x14ac:dyDescent="0.25">
      <c r="B68" s="65"/>
      <c r="C68" s="65" t="str">
        <f t="shared" ref="C68:C131" si="1">IF(B68="x",$B$2+ROW()-1,"")</f>
        <v/>
      </c>
    </row>
    <row r="69" spans="2:3" x14ac:dyDescent="0.25">
      <c r="B69" s="65"/>
      <c r="C69" s="65" t="str">
        <f t="shared" si="1"/>
        <v/>
      </c>
    </row>
    <row r="70" spans="2:3" x14ac:dyDescent="0.25">
      <c r="B70" s="65"/>
      <c r="C70" s="65" t="str">
        <f t="shared" si="1"/>
        <v/>
      </c>
    </row>
    <row r="71" spans="2:3" x14ac:dyDescent="0.25">
      <c r="B71" s="65"/>
      <c r="C71" s="65" t="str">
        <f t="shared" si="1"/>
        <v/>
      </c>
    </row>
    <row r="72" spans="2:3" x14ac:dyDescent="0.25">
      <c r="B72" s="65"/>
      <c r="C72" s="65" t="str">
        <f t="shared" si="1"/>
        <v/>
      </c>
    </row>
    <row r="73" spans="2:3" x14ac:dyDescent="0.25">
      <c r="B73" s="65"/>
      <c r="C73" s="65" t="str">
        <f t="shared" si="1"/>
        <v/>
      </c>
    </row>
    <row r="74" spans="2:3" x14ac:dyDescent="0.25">
      <c r="B74" s="65"/>
      <c r="C74" s="65" t="str">
        <f t="shared" si="1"/>
        <v/>
      </c>
    </row>
    <row r="75" spans="2:3" x14ac:dyDescent="0.25">
      <c r="B75" s="65"/>
      <c r="C75" s="65" t="str">
        <f t="shared" si="1"/>
        <v/>
      </c>
    </row>
    <row r="76" spans="2:3" x14ac:dyDescent="0.25">
      <c r="B76" s="65"/>
      <c r="C76" s="65" t="str">
        <f t="shared" si="1"/>
        <v/>
      </c>
    </row>
    <row r="77" spans="2:3" x14ac:dyDescent="0.25">
      <c r="B77" s="65"/>
      <c r="C77" s="65" t="str">
        <f t="shared" si="1"/>
        <v/>
      </c>
    </row>
    <row r="78" spans="2:3" x14ac:dyDescent="0.25">
      <c r="B78" s="65"/>
      <c r="C78" s="65" t="str">
        <f t="shared" si="1"/>
        <v/>
      </c>
    </row>
    <row r="79" spans="2:3" x14ac:dyDescent="0.25">
      <c r="B79" s="65"/>
      <c r="C79" s="65" t="str">
        <f t="shared" si="1"/>
        <v/>
      </c>
    </row>
    <row r="80" spans="2:3" x14ac:dyDescent="0.25">
      <c r="B80" s="65"/>
      <c r="C80" s="65" t="str">
        <f t="shared" si="1"/>
        <v/>
      </c>
    </row>
    <row r="81" spans="2:3" x14ac:dyDescent="0.25">
      <c r="B81" s="65"/>
      <c r="C81" s="65" t="str">
        <f t="shared" si="1"/>
        <v/>
      </c>
    </row>
    <row r="82" spans="2:3" x14ac:dyDescent="0.25">
      <c r="B82" s="65"/>
      <c r="C82" s="65" t="str">
        <f t="shared" si="1"/>
        <v/>
      </c>
    </row>
    <row r="83" spans="2:3" x14ac:dyDescent="0.25">
      <c r="B83" s="65"/>
      <c r="C83" s="65" t="str">
        <f t="shared" si="1"/>
        <v/>
      </c>
    </row>
    <row r="84" spans="2:3" x14ac:dyDescent="0.25">
      <c r="B84" s="65"/>
      <c r="C84" s="65" t="str">
        <f t="shared" si="1"/>
        <v/>
      </c>
    </row>
    <row r="85" spans="2:3" x14ac:dyDescent="0.25">
      <c r="B85" s="65"/>
      <c r="C85" s="65" t="str">
        <f t="shared" si="1"/>
        <v/>
      </c>
    </row>
    <row r="86" spans="2:3" x14ac:dyDescent="0.25">
      <c r="B86" s="65"/>
      <c r="C86" s="65" t="str">
        <f t="shared" si="1"/>
        <v/>
      </c>
    </row>
    <row r="87" spans="2:3" x14ac:dyDescent="0.25">
      <c r="B87" s="65"/>
      <c r="C87" s="65" t="str">
        <f t="shared" si="1"/>
        <v/>
      </c>
    </row>
    <row r="88" spans="2:3" x14ac:dyDescent="0.25">
      <c r="B88" s="65"/>
      <c r="C88" s="65" t="str">
        <f t="shared" si="1"/>
        <v/>
      </c>
    </row>
    <row r="89" spans="2:3" x14ac:dyDescent="0.25">
      <c r="B89" s="65"/>
      <c r="C89" s="65" t="str">
        <f t="shared" si="1"/>
        <v/>
      </c>
    </row>
    <row r="90" spans="2:3" x14ac:dyDescent="0.25">
      <c r="B90" s="65"/>
      <c r="C90" s="65" t="str">
        <f t="shared" si="1"/>
        <v/>
      </c>
    </row>
    <row r="91" spans="2:3" x14ac:dyDescent="0.25">
      <c r="B91" s="65"/>
      <c r="C91" s="65" t="str">
        <f t="shared" si="1"/>
        <v/>
      </c>
    </row>
    <row r="92" spans="2:3" x14ac:dyDescent="0.25">
      <c r="B92" s="65"/>
      <c r="C92" s="65" t="str">
        <f t="shared" si="1"/>
        <v/>
      </c>
    </row>
    <row r="93" spans="2:3" x14ac:dyDescent="0.25">
      <c r="B93" s="65"/>
      <c r="C93" s="65" t="str">
        <f t="shared" si="1"/>
        <v/>
      </c>
    </row>
    <row r="94" spans="2:3" x14ac:dyDescent="0.25">
      <c r="B94" s="65"/>
      <c r="C94" s="65" t="str">
        <f t="shared" si="1"/>
        <v/>
      </c>
    </row>
    <row r="95" spans="2:3" x14ac:dyDescent="0.25">
      <c r="B95" s="65"/>
      <c r="C95" s="65" t="str">
        <f t="shared" si="1"/>
        <v/>
      </c>
    </row>
    <row r="96" spans="2:3" x14ac:dyDescent="0.25">
      <c r="B96" s="65"/>
      <c r="C96" s="65" t="str">
        <f t="shared" si="1"/>
        <v/>
      </c>
    </row>
    <row r="97" spans="2:3" x14ac:dyDescent="0.25">
      <c r="B97" s="65"/>
      <c r="C97" s="65" t="str">
        <f t="shared" si="1"/>
        <v/>
      </c>
    </row>
    <row r="98" spans="2:3" x14ac:dyDescent="0.25">
      <c r="B98" s="65"/>
      <c r="C98" s="65" t="str">
        <f t="shared" si="1"/>
        <v/>
      </c>
    </row>
    <row r="99" spans="2:3" x14ac:dyDescent="0.25">
      <c r="B99" s="65"/>
      <c r="C99" s="65" t="str">
        <f t="shared" si="1"/>
        <v/>
      </c>
    </row>
    <row r="100" spans="2:3" x14ac:dyDescent="0.25">
      <c r="B100" s="65"/>
      <c r="C100" s="65" t="str">
        <f t="shared" si="1"/>
        <v/>
      </c>
    </row>
    <row r="101" spans="2:3" x14ac:dyDescent="0.25">
      <c r="B101" s="65"/>
      <c r="C101" s="65" t="str">
        <f t="shared" si="1"/>
        <v/>
      </c>
    </row>
    <row r="102" spans="2:3" x14ac:dyDescent="0.25">
      <c r="B102" s="65"/>
      <c r="C102" s="65" t="str">
        <f t="shared" si="1"/>
        <v/>
      </c>
    </row>
    <row r="103" spans="2:3" x14ac:dyDescent="0.25">
      <c r="B103" s="65"/>
      <c r="C103" s="65" t="str">
        <f t="shared" si="1"/>
        <v/>
      </c>
    </row>
    <row r="104" spans="2:3" x14ac:dyDescent="0.25">
      <c r="B104" s="65"/>
      <c r="C104" s="65" t="str">
        <f t="shared" si="1"/>
        <v/>
      </c>
    </row>
    <row r="105" spans="2:3" x14ac:dyDescent="0.25">
      <c r="B105" s="65"/>
      <c r="C105" s="65" t="str">
        <f t="shared" si="1"/>
        <v/>
      </c>
    </row>
    <row r="106" spans="2:3" x14ac:dyDescent="0.25">
      <c r="B106" s="65"/>
      <c r="C106" s="65" t="str">
        <f t="shared" si="1"/>
        <v/>
      </c>
    </row>
    <row r="107" spans="2:3" x14ac:dyDescent="0.25">
      <c r="B107" s="65"/>
      <c r="C107" s="65" t="str">
        <f t="shared" si="1"/>
        <v/>
      </c>
    </row>
    <row r="108" spans="2:3" x14ac:dyDescent="0.25">
      <c r="B108" s="65"/>
      <c r="C108" s="65" t="str">
        <f t="shared" si="1"/>
        <v/>
      </c>
    </row>
    <row r="109" spans="2:3" x14ac:dyDescent="0.25">
      <c r="B109" s="65"/>
      <c r="C109" s="65" t="str">
        <f t="shared" si="1"/>
        <v/>
      </c>
    </row>
    <row r="110" spans="2:3" x14ac:dyDescent="0.25">
      <c r="B110" s="65"/>
      <c r="C110" s="65" t="str">
        <f t="shared" si="1"/>
        <v/>
      </c>
    </row>
    <row r="111" spans="2:3" x14ac:dyDescent="0.25">
      <c r="B111" s="65"/>
      <c r="C111" s="65" t="str">
        <f t="shared" si="1"/>
        <v/>
      </c>
    </row>
    <row r="112" spans="2:3" x14ac:dyDescent="0.25">
      <c r="B112" s="65"/>
      <c r="C112" s="65" t="str">
        <f t="shared" si="1"/>
        <v/>
      </c>
    </row>
    <row r="113" spans="2:3" x14ac:dyDescent="0.25">
      <c r="B113" s="65"/>
      <c r="C113" s="65" t="str">
        <f t="shared" si="1"/>
        <v/>
      </c>
    </row>
    <row r="114" spans="2:3" x14ac:dyDescent="0.25">
      <c r="B114" s="65"/>
      <c r="C114" s="65" t="str">
        <f t="shared" si="1"/>
        <v/>
      </c>
    </row>
    <row r="115" spans="2:3" x14ac:dyDescent="0.25">
      <c r="B115" s="65"/>
      <c r="C115" s="65" t="str">
        <f t="shared" si="1"/>
        <v/>
      </c>
    </row>
    <row r="116" spans="2:3" x14ac:dyDescent="0.25">
      <c r="B116" s="65"/>
      <c r="C116" s="65" t="str">
        <f t="shared" si="1"/>
        <v/>
      </c>
    </row>
    <row r="117" spans="2:3" x14ac:dyDescent="0.25">
      <c r="B117" s="65"/>
      <c r="C117" s="65" t="str">
        <f t="shared" si="1"/>
        <v/>
      </c>
    </row>
    <row r="118" spans="2:3" x14ac:dyDescent="0.25">
      <c r="B118" s="65"/>
      <c r="C118" s="65" t="str">
        <f t="shared" si="1"/>
        <v/>
      </c>
    </row>
    <row r="119" spans="2:3" x14ac:dyDescent="0.25">
      <c r="B119" s="65"/>
      <c r="C119" s="65" t="str">
        <f t="shared" si="1"/>
        <v/>
      </c>
    </row>
    <row r="120" spans="2:3" x14ac:dyDescent="0.25">
      <c r="B120" s="65"/>
      <c r="C120" s="65" t="str">
        <f t="shared" si="1"/>
        <v/>
      </c>
    </row>
    <row r="121" spans="2:3" x14ac:dyDescent="0.25">
      <c r="B121" s="65"/>
      <c r="C121" s="65" t="str">
        <f t="shared" si="1"/>
        <v/>
      </c>
    </row>
    <row r="122" spans="2:3" x14ac:dyDescent="0.25">
      <c r="B122" s="65"/>
      <c r="C122" s="65" t="str">
        <f t="shared" si="1"/>
        <v/>
      </c>
    </row>
    <row r="123" spans="2:3" x14ac:dyDescent="0.25">
      <c r="B123" s="65"/>
      <c r="C123" s="65" t="str">
        <f t="shared" si="1"/>
        <v/>
      </c>
    </row>
    <row r="124" spans="2:3" x14ac:dyDescent="0.25">
      <c r="B124" s="65"/>
      <c r="C124" s="65" t="str">
        <f t="shared" si="1"/>
        <v/>
      </c>
    </row>
    <row r="125" spans="2:3" x14ac:dyDescent="0.25">
      <c r="B125" s="65"/>
      <c r="C125" s="65" t="str">
        <f t="shared" si="1"/>
        <v/>
      </c>
    </row>
    <row r="126" spans="2:3" x14ac:dyDescent="0.25">
      <c r="B126" s="65"/>
      <c r="C126" s="65" t="str">
        <f t="shared" si="1"/>
        <v/>
      </c>
    </row>
    <row r="127" spans="2:3" x14ac:dyDescent="0.25">
      <c r="B127" s="65"/>
      <c r="C127" s="65" t="str">
        <f t="shared" si="1"/>
        <v/>
      </c>
    </row>
    <row r="128" spans="2:3" x14ac:dyDescent="0.25">
      <c r="B128" s="65"/>
      <c r="C128" s="65" t="str">
        <f t="shared" si="1"/>
        <v/>
      </c>
    </row>
    <row r="129" spans="2:3" x14ac:dyDescent="0.25">
      <c r="B129" s="65"/>
      <c r="C129" s="65" t="str">
        <f t="shared" si="1"/>
        <v/>
      </c>
    </row>
    <row r="130" spans="2:3" x14ac:dyDescent="0.25">
      <c r="B130" s="65"/>
      <c r="C130" s="65" t="str">
        <f t="shared" si="1"/>
        <v/>
      </c>
    </row>
    <row r="131" spans="2:3" x14ac:dyDescent="0.25">
      <c r="B131" s="65"/>
      <c r="C131" s="65" t="str">
        <f t="shared" si="1"/>
        <v/>
      </c>
    </row>
    <row r="132" spans="2:3" x14ac:dyDescent="0.25">
      <c r="B132" s="65"/>
      <c r="C132" s="65" t="str">
        <f t="shared" ref="C132:C195" si="2">IF(B132="x",$B$2+ROW()-1,"")</f>
        <v/>
      </c>
    </row>
    <row r="133" spans="2:3" x14ac:dyDescent="0.25">
      <c r="B133" s="65"/>
      <c r="C133" s="65" t="str">
        <f t="shared" si="2"/>
        <v/>
      </c>
    </row>
    <row r="134" spans="2:3" x14ac:dyDescent="0.25">
      <c r="B134" s="65"/>
      <c r="C134" s="65" t="str">
        <f t="shared" si="2"/>
        <v/>
      </c>
    </row>
    <row r="135" spans="2:3" x14ac:dyDescent="0.25">
      <c r="B135" s="65"/>
      <c r="C135" s="65" t="str">
        <f t="shared" si="2"/>
        <v/>
      </c>
    </row>
    <row r="136" spans="2:3" x14ac:dyDescent="0.25">
      <c r="B136" s="65"/>
      <c r="C136" s="65" t="str">
        <f t="shared" si="2"/>
        <v/>
      </c>
    </row>
    <row r="137" spans="2:3" x14ac:dyDescent="0.25">
      <c r="B137" s="65"/>
      <c r="C137" s="65" t="str">
        <f t="shared" si="2"/>
        <v/>
      </c>
    </row>
    <row r="138" spans="2:3" x14ac:dyDescent="0.25">
      <c r="B138" s="65"/>
      <c r="C138" s="65" t="str">
        <f t="shared" si="2"/>
        <v/>
      </c>
    </row>
    <row r="139" spans="2:3" x14ac:dyDescent="0.25">
      <c r="B139" s="65"/>
      <c r="C139" s="65" t="str">
        <f t="shared" si="2"/>
        <v/>
      </c>
    </row>
    <row r="140" spans="2:3" x14ac:dyDescent="0.25">
      <c r="B140" s="65"/>
      <c r="C140" s="65" t="str">
        <f t="shared" si="2"/>
        <v/>
      </c>
    </row>
    <row r="141" spans="2:3" x14ac:dyDescent="0.25">
      <c r="B141" s="65"/>
      <c r="C141" s="65" t="str">
        <f t="shared" si="2"/>
        <v/>
      </c>
    </row>
    <row r="142" spans="2:3" x14ac:dyDescent="0.25">
      <c r="B142" s="65"/>
      <c r="C142" s="65" t="str">
        <f t="shared" si="2"/>
        <v/>
      </c>
    </row>
    <row r="143" spans="2:3" x14ac:dyDescent="0.25">
      <c r="B143" s="65"/>
      <c r="C143" s="65" t="str">
        <f t="shared" si="2"/>
        <v/>
      </c>
    </row>
    <row r="144" spans="2:3" x14ac:dyDescent="0.25">
      <c r="B144" s="65"/>
      <c r="C144" s="65" t="str">
        <f t="shared" si="2"/>
        <v/>
      </c>
    </row>
    <row r="145" spans="2:3" x14ac:dyDescent="0.25">
      <c r="B145" s="65"/>
      <c r="C145" s="65" t="str">
        <f t="shared" si="2"/>
        <v/>
      </c>
    </row>
    <row r="146" spans="2:3" x14ac:dyDescent="0.25">
      <c r="B146" s="65"/>
      <c r="C146" s="65" t="str">
        <f t="shared" si="2"/>
        <v/>
      </c>
    </row>
    <row r="147" spans="2:3" x14ac:dyDescent="0.25">
      <c r="B147" s="65"/>
      <c r="C147" s="65" t="str">
        <f t="shared" si="2"/>
        <v/>
      </c>
    </row>
    <row r="148" spans="2:3" x14ac:dyDescent="0.25">
      <c r="B148" s="65"/>
      <c r="C148" s="65" t="str">
        <f t="shared" si="2"/>
        <v/>
      </c>
    </row>
    <row r="149" spans="2:3" x14ac:dyDescent="0.25">
      <c r="B149" s="65"/>
      <c r="C149" s="65" t="str">
        <f t="shared" si="2"/>
        <v/>
      </c>
    </row>
    <row r="150" spans="2:3" x14ac:dyDescent="0.25">
      <c r="B150" s="65"/>
      <c r="C150" s="65" t="str">
        <f t="shared" si="2"/>
        <v/>
      </c>
    </row>
    <row r="151" spans="2:3" x14ac:dyDescent="0.25">
      <c r="B151" s="65"/>
      <c r="C151" s="65" t="str">
        <f t="shared" si="2"/>
        <v/>
      </c>
    </row>
    <row r="152" spans="2:3" x14ac:dyDescent="0.25">
      <c r="B152" s="65"/>
      <c r="C152" s="65" t="str">
        <f t="shared" si="2"/>
        <v/>
      </c>
    </row>
    <row r="153" spans="2:3" x14ac:dyDescent="0.25">
      <c r="B153" s="65"/>
      <c r="C153" s="65" t="str">
        <f t="shared" si="2"/>
        <v/>
      </c>
    </row>
    <row r="154" spans="2:3" x14ac:dyDescent="0.25">
      <c r="B154" s="65"/>
      <c r="C154" s="65" t="str">
        <f t="shared" si="2"/>
        <v/>
      </c>
    </row>
    <row r="155" spans="2:3" x14ac:dyDescent="0.25">
      <c r="B155" s="65"/>
      <c r="C155" s="65" t="str">
        <f t="shared" si="2"/>
        <v/>
      </c>
    </row>
    <row r="156" spans="2:3" x14ac:dyDescent="0.25">
      <c r="B156" s="65"/>
      <c r="C156" s="65" t="str">
        <f t="shared" si="2"/>
        <v/>
      </c>
    </row>
    <row r="157" spans="2:3" x14ac:dyDescent="0.25">
      <c r="B157" s="65"/>
      <c r="C157" s="65" t="str">
        <f t="shared" si="2"/>
        <v/>
      </c>
    </row>
    <row r="158" spans="2:3" x14ac:dyDescent="0.25">
      <c r="B158" s="65"/>
      <c r="C158" s="65" t="str">
        <f t="shared" si="2"/>
        <v/>
      </c>
    </row>
    <row r="159" spans="2:3" x14ac:dyDescent="0.25">
      <c r="B159" s="65"/>
      <c r="C159" s="65" t="str">
        <f t="shared" si="2"/>
        <v/>
      </c>
    </row>
    <row r="160" spans="2:3" x14ac:dyDescent="0.25">
      <c r="B160" s="65"/>
      <c r="C160" s="65" t="str">
        <f t="shared" si="2"/>
        <v/>
      </c>
    </row>
    <row r="161" spans="2:3" x14ac:dyDescent="0.25">
      <c r="B161" s="65"/>
      <c r="C161" s="65" t="str">
        <f t="shared" si="2"/>
        <v/>
      </c>
    </row>
    <row r="162" spans="2:3" x14ac:dyDescent="0.25">
      <c r="B162" s="65"/>
      <c r="C162" s="65" t="str">
        <f t="shared" si="2"/>
        <v/>
      </c>
    </row>
    <row r="163" spans="2:3" x14ac:dyDescent="0.25">
      <c r="B163" s="65"/>
      <c r="C163" s="65" t="str">
        <f t="shared" si="2"/>
        <v/>
      </c>
    </row>
    <row r="164" spans="2:3" x14ac:dyDescent="0.25">
      <c r="B164" s="65"/>
      <c r="C164" s="65" t="str">
        <f t="shared" si="2"/>
        <v/>
      </c>
    </row>
    <row r="165" spans="2:3" x14ac:dyDescent="0.25">
      <c r="B165" s="65"/>
      <c r="C165" s="65" t="str">
        <f t="shared" si="2"/>
        <v/>
      </c>
    </row>
    <row r="166" spans="2:3" x14ac:dyDescent="0.25">
      <c r="B166" s="65"/>
      <c r="C166" s="65" t="str">
        <f t="shared" si="2"/>
        <v/>
      </c>
    </row>
    <row r="167" spans="2:3" x14ac:dyDescent="0.25">
      <c r="B167" s="65"/>
      <c r="C167" s="65" t="str">
        <f t="shared" si="2"/>
        <v/>
      </c>
    </row>
    <row r="168" spans="2:3" x14ac:dyDescent="0.25">
      <c r="B168" s="65"/>
      <c r="C168" s="65" t="str">
        <f t="shared" si="2"/>
        <v/>
      </c>
    </row>
    <row r="169" spans="2:3" x14ac:dyDescent="0.25">
      <c r="B169" s="65"/>
      <c r="C169" s="65" t="str">
        <f t="shared" si="2"/>
        <v/>
      </c>
    </row>
    <row r="170" spans="2:3" x14ac:dyDescent="0.25">
      <c r="B170" s="65"/>
      <c r="C170" s="65" t="str">
        <f t="shared" si="2"/>
        <v/>
      </c>
    </row>
    <row r="171" spans="2:3" x14ac:dyDescent="0.25">
      <c r="B171" s="65"/>
      <c r="C171" s="65" t="str">
        <f t="shared" si="2"/>
        <v/>
      </c>
    </row>
    <row r="172" spans="2:3" x14ac:dyDescent="0.25">
      <c r="B172" s="65"/>
      <c r="C172" s="65" t="str">
        <f t="shared" si="2"/>
        <v/>
      </c>
    </row>
    <row r="173" spans="2:3" x14ac:dyDescent="0.25">
      <c r="B173" s="65"/>
      <c r="C173" s="65" t="str">
        <f t="shared" si="2"/>
        <v/>
      </c>
    </row>
    <row r="174" spans="2:3" x14ac:dyDescent="0.25">
      <c r="B174" s="65"/>
      <c r="C174" s="65" t="str">
        <f t="shared" si="2"/>
        <v/>
      </c>
    </row>
    <row r="175" spans="2:3" x14ac:dyDescent="0.25">
      <c r="B175" s="65"/>
      <c r="C175" s="65" t="str">
        <f t="shared" si="2"/>
        <v/>
      </c>
    </row>
    <row r="176" spans="2:3" x14ac:dyDescent="0.25">
      <c r="B176" s="65"/>
      <c r="C176" s="65" t="str">
        <f t="shared" si="2"/>
        <v/>
      </c>
    </row>
    <row r="177" spans="2:3" x14ac:dyDescent="0.25">
      <c r="B177" s="65"/>
      <c r="C177" s="65" t="str">
        <f t="shared" si="2"/>
        <v/>
      </c>
    </row>
    <row r="178" spans="2:3" x14ac:dyDescent="0.25">
      <c r="B178" s="65"/>
      <c r="C178" s="65" t="str">
        <f t="shared" si="2"/>
        <v/>
      </c>
    </row>
    <row r="179" spans="2:3" x14ac:dyDescent="0.25">
      <c r="B179" s="65"/>
      <c r="C179" s="65" t="str">
        <f t="shared" si="2"/>
        <v/>
      </c>
    </row>
    <row r="180" spans="2:3" x14ac:dyDescent="0.25">
      <c r="B180" s="65"/>
      <c r="C180" s="65" t="str">
        <f t="shared" si="2"/>
        <v/>
      </c>
    </row>
    <row r="181" spans="2:3" x14ac:dyDescent="0.25">
      <c r="B181" s="65"/>
      <c r="C181" s="65" t="str">
        <f t="shared" si="2"/>
        <v/>
      </c>
    </row>
    <row r="182" spans="2:3" x14ac:dyDescent="0.25">
      <c r="B182" s="65"/>
      <c r="C182" s="65" t="str">
        <f t="shared" si="2"/>
        <v/>
      </c>
    </row>
    <row r="183" spans="2:3" x14ac:dyDescent="0.25">
      <c r="B183" s="65"/>
      <c r="C183" s="65" t="str">
        <f t="shared" si="2"/>
        <v/>
      </c>
    </row>
    <row r="184" spans="2:3" x14ac:dyDescent="0.25">
      <c r="B184" s="65"/>
      <c r="C184" s="65" t="str">
        <f t="shared" si="2"/>
        <v/>
      </c>
    </row>
    <row r="185" spans="2:3" x14ac:dyDescent="0.25">
      <c r="B185" s="65"/>
      <c r="C185" s="65" t="str">
        <f t="shared" si="2"/>
        <v/>
      </c>
    </row>
    <row r="186" spans="2:3" x14ac:dyDescent="0.25">
      <c r="B186" s="65"/>
      <c r="C186" s="65" t="str">
        <f t="shared" si="2"/>
        <v/>
      </c>
    </row>
    <row r="187" spans="2:3" x14ac:dyDescent="0.25">
      <c r="B187" s="65"/>
      <c r="C187" s="65" t="str">
        <f t="shared" si="2"/>
        <v/>
      </c>
    </row>
    <row r="188" spans="2:3" x14ac:dyDescent="0.25">
      <c r="B188" s="65"/>
      <c r="C188" s="65" t="str">
        <f t="shared" si="2"/>
        <v/>
      </c>
    </row>
    <row r="189" spans="2:3" x14ac:dyDescent="0.25">
      <c r="B189" s="65"/>
      <c r="C189" s="65" t="str">
        <f t="shared" si="2"/>
        <v/>
      </c>
    </row>
    <row r="190" spans="2:3" x14ac:dyDescent="0.25">
      <c r="B190" s="65"/>
      <c r="C190" s="65" t="str">
        <f t="shared" si="2"/>
        <v/>
      </c>
    </row>
    <row r="191" spans="2:3" x14ac:dyDescent="0.25">
      <c r="B191" s="65"/>
      <c r="C191" s="65" t="str">
        <f t="shared" si="2"/>
        <v/>
      </c>
    </row>
    <row r="192" spans="2:3" x14ac:dyDescent="0.25">
      <c r="B192" s="65"/>
      <c r="C192" s="65" t="str">
        <f t="shared" si="2"/>
        <v/>
      </c>
    </row>
    <row r="193" spans="2:3" x14ac:dyDescent="0.25">
      <c r="B193" s="65"/>
      <c r="C193" s="65" t="str">
        <f t="shared" si="2"/>
        <v/>
      </c>
    </row>
    <row r="194" spans="2:3" x14ac:dyDescent="0.25">
      <c r="B194" s="65"/>
      <c r="C194" s="65" t="str">
        <f t="shared" si="2"/>
        <v/>
      </c>
    </row>
    <row r="195" spans="2:3" x14ac:dyDescent="0.25">
      <c r="B195" s="65"/>
      <c r="C195" s="65" t="str">
        <f t="shared" si="2"/>
        <v/>
      </c>
    </row>
    <row r="196" spans="2:3" x14ac:dyDescent="0.25">
      <c r="B196" s="65"/>
      <c r="C196" s="65" t="str">
        <f t="shared" ref="C196:C259" si="3">IF(B196="x",$B$2+ROW()-1,"")</f>
        <v/>
      </c>
    </row>
    <row r="197" spans="2:3" x14ac:dyDescent="0.25">
      <c r="B197" s="65"/>
      <c r="C197" s="65" t="str">
        <f t="shared" si="3"/>
        <v/>
      </c>
    </row>
    <row r="198" spans="2:3" x14ac:dyDescent="0.25">
      <c r="B198" s="65"/>
      <c r="C198" s="65" t="str">
        <f t="shared" si="3"/>
        <v/>
      </c>
    </row>
    <row r="199" spans="2:3" x14ac:dyDescent="0.25">
      <c r="B199" s="65"/>
      <c r="C199" s="65" t="str">
        <f t="shared" si="3"/>
        <v/>
      </c>
    </row>
    <row r="200" spans="2:3" x14ac:dyDescent="0.25">
      <c r="B200" s="65"/>
      <c r="C200" s="65" t="str">
        <f t="shared" si="3"/>
        <v/>
      </c>
    </row>
    <row r="201" spans="2:3" x14ac:dyDescent="0.25">
      <c r="B201" s="65"/>
      <c r="C201" s="65" t="str">
        <f t="shared" si="3"/>
        <v/>
      </c>
    </row>
    <row r="202" spans="2:3" x14ac:dyDescent="0.25">
      <c r="B202" s="65"/>
      <c r="C202" s="65" t="str">
        <f t="shared" si="3"/>
        <v/>
      </c>
    </row>
    <row r="203" spans="2:3" x14ac:dyDescent="0.25">
      <c r="B203" s="65"/>
      <c r="C203" s="65" t="str">
        <f t="shared" si="3"/>
        <v/>
      </c>
    </row>
    <row r="204" spans="2:3" x14ac:dyDescent="0.25">
      <c r="B204" s="65"/>
      <c r="C204" s="65" t="str">
        <f t="shared" si="3"/>
        <v/>
      </c>
    </row>
    <row r="205" spans="2:3" x14ac:dyDescent="0.25">
      <c r="B205" s="65"/>
      <c r="C205" s="65" t="str">
        <f t="shared" si="3"/>
        <v/>
      </c>
    </row>
    <row r="206" spans="2:3" x14ac:dyDescent="0.25">
      <c r="B206" s="65"/>
      <c r="C206" s="65" t="str">
        <f t="shared" si="3"/>
        <v/>
      </c>
    </row>
    <row r="207" spans="2:3" x14ac:dyDescent="0.25">
      <c r="B207" s="65"/>
      <c r="C207" s="65" t="str">
        <f t="shared" si="3"/>
        <v/>
      </c>
    </row>
    <row r="208" spans="2:3" x14ac:dyDescent="0.25">
      <c r="B208" s="65"/>
      <c r="C208" s="65" t="str">
        <f t="shared" si="3"/>
        <v/>
      </c>
    </row>
    <row r="209" spans="2:3" x14ac:dyDescent="0.25">
      <c r="B209" s="65"/>
      <c r="C209" s="65" t="str">
        <f t="shared" si="3"/>
        <v/>
      </c>
    </row>
    <row r="210" spans="2:3" x14ac:dyDescent="0.25">
      <c r="B210" s="65"/>
      <c r="C210" s="65" t="str">
        <f t="shared" si="3"/>
        <v/>
      </c>
    </row>
    <row r="211" spans="2:3" x14ac:dyDescent="0.25">
      <c r="B211" s="65"/>
      <c r="C211" s="65" t="str">
        <f t="shared" si="3"/>
        <v/>
      </c>
    </row>
    <row r="212" spans="2:3" x14ac:dyDescent="0.25">
      <c r="B212" s="65"/>
      <c r="C212" s="65" t="str">
        <f t="shared" si="3"/>
        <v/>
      </c>
    </row>
    <row r="213" spans="2:3" x14ac:dyDescent="0.25">
      <c r="B213" s="65"/>
      <c r="C213" s="65" t="str">
        <f t="shared" si="3"/>
        <v/>
      </c>
    </row>
    <row r="214" spans="2:3" x14ac:dyDescent="0.25">
      <c r="B214" s="65"/>
      <c r="C214" s="65" t="str">
        <f t="shared" si="3"/>
        <v/>
      </c>
    </row>
    <row r="215" spans="2:3" x14ac:dyDescent="0.25">
      <c r="B215" s="65"/>
      <c r="C215" s="65" t="str">
        <f t="shared" si="3"/>
        <v/>
      </c>
    </row>
    <row r="216" spans="2:3" x14ac:dyDescent="0.25">
      <c r="B216" s="65"/>
      <c r="C216" s="65" t="str">
        <f t="shared" si="3"/>
        <v/>
      </c>
    </row>
    <row r="217" spans="2:3" x14ac:dyDescent="0.25">
      <c r="B217" s="65"/>
      <c r="C217" s="65" t="str">
        <f t="shared" si="3"/>
        <v/>
      </c>
    </row>
    <row r="218" spans="2:3" x14ac:dyDescent="0.25">
      <c r="B218" s="65"/>
      <c r="C218" s="65" t="str">
        <f t="shared" si="3"/>
        <v/>
      </c>
    </row>
    <row r="219" spans="2:3" x14ac:dyDescent="0.25">
      <c r="B219" s="65"/>
      <c r="C219" s="65" t="str">
        <f t="shared" si="3"/>
        <v/>
      </c>
    </row>
    <row r="220" spans="2:3" x14ac:dyDescent="0.25">
      <c r="B220" s="65"/>
      <c r="C220" s="65" t="str">
        <f t="shared" si="3"/>
        <v/>
      </c>
    </row>
    <row r="221" spans="2:3" x14ac:dyDescent="0.25">
      <c r="B221" s="65"/>
      <c r="C221" s="65" t="str">
        <f t="shared" si="3"/>
        <v/>
      </c>
    </row>
    <row r="222" spans="2:3" x14ac:dyDescent="0.25">
      <c r="B222" s="65"/>
      <c r="C222" s="65" t="str">
        <f t="shared" si="3"/>
        <v/>
      </c>
    </row>
    <row r="223" spans="2:3" x14ac:dyDescent="0.25">
      <c r="B223" s="65"/>
      <c r="C223" s="65" t="str">
        <f t="shared" si="3"/>
        <v/>
      </c>
    </row>
    <row r="224" spans="2:3" x14ac:dyDescent="0.25">
      <c r="B224" s="65"/>
      <c r="C224" s="65" t="str">
        <f t="shared" si="3"/>
        <v/>
      </c>
    </row>
    <row r="225" spans="2:3" x14ac:dyDescent="0.25">
      <c r="B225" s="65"/>
      <c r="C225" s="65" t="str">
        <f t="shared" si="3"/>
        <v/>
      </c>
    </row>
    <row r="226" spans="2:3" x14ac:dyDescent="0.25">
      <c r="B226" s="65"/>
      <c r="C226" s="65" t="str">
        <f t="shared" si="3"/>
        <v/>
      </c>
    </row>
    <row r="227" spans="2:3" x14ac:dyDescent="0.25">
      <c r="B227" s="65"/>
      <c r="C227" s="65" t="str">
        <f t="shared" si="3"/>
        <v/>
      </c>
    </row>
    <row r="228" spans="2:3" x14ac:dyDescent="0.25">
      <c r="B228" s="65"/>
      <c r="C228" s="65" t="str">
        <f t="shared" si="3"/>
        <v/>
      </c>
    </row>
    <row r="229" spans="2:3" x14ac:dyDescent="0.25">
      <c r="B229" s="65"/>
      <c r="C229" s="65" t="str">
        <f t="shared" si="3"/>
        <v/>
      </c>
    </row>
    <row r="230" spans="2:3" x14ac:dyDescent="0.25">
      <c r="B230" s="65"/>
      <c r="C230" s="65" t="str">
        <f t="shared" si="3"/>
        <v/>
      </c>
    </row>
    <row r="231" spans="2:3" x14ac:dyDescent="0.25">
      <c r="B231" s="65"/>
      <c r="C231" s="65" t="str">
        <f t="shared" si="3"/>
        <v/>
      </c>
    </row>
    <row r="232" spans="2:3" x14ac:dyDescent="0.25">
      <c r="B232" s="65"/>
      <c r="C232" s="65" t="str">
        <f t="shared" si="3"/>
        <v/>
      </c>
    </row>
    <row r="233" spans="2:3" x14ac:dyDescent="0.25">
      <c r="B233" s="65"/>
      <c r="C233" s="65" t="str">
        <f t="shared" si="3"/>
        <v/>
      </c>
    </row>
    <row r="234" spans="2:3" x14ac:dyDescent="0.25">
      <c r="B234" s="65"/>
      <c r="C234" s="65" t="str">
        <f t="shared" si="3"/>
        <v/>
      </c>
    </row>
    <row r="235" spans="2:3" x14ac:dyDescent="0.25">
      <c r="B235" s="65"/>
      <c r="C235" s="65" t="str">
        <f t="shared" si="3"/>
        <v/>
      </c>
    </row>
    <row r="236" spans="2:3" x14ac:dyDescent="0.25">
      <c r="B236" s="65"/>
      <c r="C236" s="65" t="str">
        <f t="shared" si="3"/>
        <v/>
      </c>
    </row>
    <row r="237" spans="2:3" x14ac:dyDescent="0.25">
      <c r="B237" s="65"/>
      <c r="C237" s="65" t="str">
        <f t="shared" si="3"/>
        <v/>
      </c>
    </row>
    <row r="238" spans="2:3" x14ac:dyDescent="0.25">
      <c r="B238" s="65"/>
      <c r="C238" s="65" t="str">
        <f t="shared" si="3"/>
        <v/>
      </c>
    </row>
    <row r="239" spans="2:3" x14ac:dyDescent="0.25">
      <c r="B239" s="65"/>
      <c r="C239" s="65" t="str">
        <f t="shared" si="3"/>
        <v/>
      </c>
    </row>
    <row r="240" spans="2:3" x14ac:dyDescent="0.25">
      <c r="B240" s="65"/>
      <c r="C240" s="65" t="str">
        <f t="shared" si="3"/>
        <v/>
      </c>
    </row>
    <row r="241" spans="2:3" x14ac:dyDescent="0.25">
      <c r="B241" s="65"/>
      <c r="C241" s="65" t="str">
        <f t="shared" si="3"/>
        <v/>
      </c>
    </row>
    <row r="242" spans="2:3" x14ac:dyDescent="0.25">
      <c r="B242" s="65"/>
      <c r="C242" s="65" t="str">
        <f t="shared" si="3"/>
        <v/>
      </c>
    </row>
    <row r="243" spans="2:3" x14ac:dyDescent="0.25">
      <c r="B243" s="65"/>
      <c r="C243" s="65" t="str">
        <f t="shared" si="3"/>
        <v/>
      </c>
    </row>
    <row r="244" spans="2:3" x14ac:dyDescent="0.25">
      <c r="B244" s="65"/>
      <c r="C244" s="65" t="str">
        <f t="shared" si="3"/>
        <v/>
      </c>
    </row>
    <row r="245" spans="2:3" x14ac:dyDescent="0.25">
      <c r="B245" s="65"/>
      <c r="C245" s="65" t="str">
        <f t="shared" si="3"/>
        <v/>
      </c>
    </row>
    <row r="246" spans="2:3" x14ac:dyDescent="0.25">
      <c r="B246" s="65"/>
      <c r="C246" s="65" t="str">
        <f t="shared" si="3"/>
        <v/>
      </c>
    </row>
    <row r="247" spans="2:3" x14ac:dyDescent="0.25">
      <c r="B247" s="65"/>
      <c r="C247" s="65" t="str">
        <f t="shared" si="3"/>
        <v/>
      </c>
    </row>
    <row r="248" spans="2:3" x14ac:dyDescent="0.25">
      <c r="B248" s="65"/>
      <c r="C248" s="65" t="str">
        <f t="shared" si="3"/>
        <v/>
      </c>
    </row>
    <row r="249" spans="2:3" x14ac:dyDescent="0.25">
      <c r="B249" s="65"/>
      <c r="C249" s="65" t="str">
        <f t="shared" si="3"/>
        <v/>
      </c>
    </row>
    <row r="250" spans="2:3" x14ac:dyDescent="0.25">
      <c r="B250" s="65"/>
      <c r="C250" s="65" t="str">
        <f t="shared" si="3"/>
        <v/>
      </c>
    </row>
    <row r="251" spans="2:3" x14ac:dyDescent="0.25">
      <c r="B251" s="65"/>
      <c r="C251" s="65" t="str">
        <f t="shared" si="3"/>
        <v/>
      </c>
    </row>
    <row r="252" spans="2:3" x14ac:dyDescent="0.25">
      <c r="B252" s="65"/>
      <c r="C252" s="65" t="str">
        <f t="shared" si="3"/>
        <v/>
      </c>
    </row>
    <row r="253" spans="2:3" x14ac:dyDescent="0.25">
      <c r="B253" s="65"/>
      <c r="C253" s="65" t="str">
        <f t="shared" si="3"/>
        <v/>
      </c>
    </row>
    <row r="254" spans="2:3" x14ac:dyDescent="0.25">
      <c r="B254" s="65"/>
      <c r="C254" s="65" t="str">
        <f t="shared" si="3"/>
        <v/>
      </c>
    </row>
    <row r="255" spans="2:3" x14ac:dyDescent="0.25">
      <c r="B255" s="65"/>
      <c r="C255" s="65" t="str">
        <f t="shared" si="3"/>
        <v/>
      </c>
    </row>
    <row r="256" spans="2:3" x14ac:dyDescent="0.25">
      <c r="B256" s="65"/>
      <c r="C256" s="65" t="str">
        <f t="shared" si="3"/>
        <v/>
      </c>
    </row>
    <row r="257" spans="2:3" x14ac:dyDescent="0.25">
      <c r="B257" s="65"/>
      <c r="C257" s="65" t="str">
        <f t="shared" si="3"/>
        <v/>
      </c>
    </row>
    <row r="258" spans="2:3" x14ac:dyDescent="0.25">
      <c r="B258" s="65"/>
      <c r="C258" s="65" t="str">
        <f t="shared" si="3"/>
        <v/>
      </c>
    </row>
    <row r="259" spans="2:3" x14ac:dyDescent="0.25">
      <c r="B259" s="65"/>
      <c r="C259" s="65" t="str">
        <f t="shared" si="3"/>
        <v/>
      </c>
    </row>
    <row r="260" spans="2:3" x14ac:dyDescent="0.25">
      <c r="B260" s="65"/>
      <c r="C260" s="65" t="str">
        <f t="shared" ref="C260:C300" si="4">IF(B260="x",$B$2+ROW()-1,"")</f>
        <v/>
      </c>
    </row>
    <row r="261" spans="2:3" x14ac:dyDescent="0.25">
      <c r="B261" s="65"/>
      <c r="C261" s="65" t="str">
        <f t="shared" si="4"/>
        <v/>
      </c>
    </row>
    <row r="262" spans="2:3" x14ac:dyDescent="0.25">
      <c r="B262" s="65"/>
      <c r="C262" s="65" t="str">
        <f t="shared" si="4"/>
        <v/>
      </c>
    </row>
    <row r="263" spans="2:3" x14ac:dyDescent="0.25">
      <c r="B263" s="65"/>
      <c r="C263" s="65" t="str">
        <f t="shared" si="4"/>
        <v/>
      </c>
    </row>
    <row r="264" spans="2:3" x14ac:dyDescent="0.25">
      <c r="B264" s="65"/>
      <c r="C264" s="65" t="str">
        <f t="shared" si="4"/>
        <v/>
      </c>
    </row>
    <row r="265" spans="2:3" x14ac:dyDescent="0.25">
      <c r="B265" s="65"/>
      <c r="C265" s="65" t="str">
        <f t="shared" si="4"/>
        <v/>
      </c>
    </row>
    <row r="266" spans="2:3" x14ac:dyDescent="0.25">
      <c r="B266" s="65"/>
      <c r="C266" s="65" t="str">
        <f t="shared" si="4"/>
        <v/>
      </c>
    </row>
    <row r="267" spans="2:3" x14ac:dyDescent="0.25">
      <c r="B267" s="65"/>
      <c r="C267" s="65" t="str">
        <f t="shared" si="4"/>
        <v/>
      </c>
    </row>
    <row r="268" spans="2:3" x14ac:dyDescent="0.25">
      <c r="B268" s="65"/>
      <c r="C268" s="65" t="str">
        <f t="shared" si="4"/>
        <v/>
      </c>
    </row>
    <row r="269" spans="2:3" x14ac:dyDescent="0.25">
      <c r="B269" s="65"/>
      <c r="C269" s="65" t="str">
        <f t="shared" si="4"/>
        <v/>
      </c>
    </row>
    <row r="270" spans="2:3" x14ac:dyDescent="0.25">
      <c r="B270" s="65"/>
      <c r="C270" s="65" t="str">
        <f t="shared" si="4"/>
        <v/>
      </c>
    </row>
    <row r="271" spans="2:3" x14ac:dyDescent="0.25">
      <c r="B271" s="65"/>
      <c r="C271" s="65" t="str">
        <f t="shared" si="4"/>
        <v/>
      </c>
    </row>
    <row r="272" spans="2:3" x14ac:dyDescent="0.25">
      <c r="B272" s="65"/>
      <c r="C272" s="65" t="str">
        <f t="shared" si="4"/>
        <v/>
      </c>
    </row>
    <row r="273" spans="2:3" x14ac:dyDescent="0.25">
      <c r="B273" s="65"/>
      <c r="C273" s="65" t="str">
        <f t="shared" si="4"/>
        <v/>
      </c>
    </row>
    <row r="274" spans="2:3" x14ac:dyDescent="0.25">
      <c r="B274" s="65"/>
      <c r="C274" s="65" t="str">
        <f t="shared" si="4"/>
        <v/>
      </c>
    </row>
    <row r="275" spans="2:3" x14ac:dyDescent="0.25">
      <c r="B275" s="65"/>
      <c r="C275" s="65" t="str">
        <f t="shared" si="4"/>
        <v/>
      </c>
    </row>
    <row r="276" spans="2:3" x14ac:dyDescent="0.25">
      <c r="B276" s="65"/>
      <c r="C276" s="65" t="str">
        <f t="shared" si="4"/>
        <v/>
      </c>
    </row>
    <row r="277" spans="2:3" x14ac:dyDescent="0.25">
      <c r="B277" s="65"/>
      <c r="C277" s="65" t="str">
        <f t="shared" si="4"/>
        <v/>
      </c>
    </row>
    <row r="278" spans="2:3" x14ac:dyDescent="0.25">
      <c r="B278" s="65"/>
      <c r="C278" s="65" t="str">
        <f t="shared" si="4"/>
        <v/>
      </c>
    </row>
    <row r="279" spans="2:3" x14ac:dyDescent="0.25">
      <c r="B279" s="65"/>
      <c r="C279" s="65" t="str">
        <f t="shared" si="4"/>
        <v/>
      </c>
    </row>
    <row r="280" spans="2:3" x14ac:dyDescent="0.25">
      <c r="B280" s="65"/>
      <c r="C280" s="65" t="str">
        <f t="shared" si="4"/>
        <v/>
      </c>
    </row>
    <row r="281" spans="2:3" x14ac:dyDescent="0.25">
      <c r="B281" s="65"/>
      <c r="C281" s="65" t="str">
        <f t="shared" si="4"/>
        <v/>
      </c>
    </row>
    <row r="282" spans="2:3" x14ac:dyDescent="0.25">
      <c r="B282" s="65"/>
      <c r="C282" s="65" t="str">
        <f t="shared" si="4"/>
        <v/>
      </c>
    </row>
    <row r="283" spans="2:3" x14ac:dyDescent="0.25">
      <c r="B283" s="65"/>
      <c r="C283" s="65" t="str">
        <f t="shared" si="4"/>
        <v/>
      </c>
    </row>
    <row r="284" spans="2:3" x14ac:dyDescent="0.25">
      <c r="B284" s="65"/>
      <c r="C284" s="65" t="str">
        <f t="shared" si="4"/>
        <v/>
      </c>
    </row>
    <row r="285" spans="2:3" x14ac:dyDescent="0.25">
      <c r="B285" s="65"/>
      <c r="C285" s="65" t="str">
        <f t="shared" si="4"/>
        <v/>
      </c>
    </row>
    <row r="286" spans="2:3" x14ac:dyDescent="0.25">
      <c r="B286" s="65"/>
      <c r="C286" s="65" t="str">
        <f t="shared" si="4"/>
        <v/>
      </c>
    </row>
    <row r="287" spans="2:3" x14ac:dyDescent="0.25">
      <c r="B287" s="65"/>
      <c r="C287" s="65" t="str">
        <f t="shared" si="4"/>
        <v/>
      </c>
    </row>
    <row r="288" spans="2:3" x14ac:dyDescent="0.25">
      <c r="B288" s="65"/>
      <c r="C288" s="65" t="str">
        <f t="shared" si="4"/>
        <v/>
      </c>
    </row>
    <row r="289" spans="2:3" x14ac:dyDescent="0.25">
      <c r="B289" s="65"/>
      <c r="C289" s="65" t="str">
        <f t="shared" si="4"/>
        <v/>
      </c>
    </row>
    <row r="290" spans="2:3" x14ac:dyDescent="0.25">
      <c r="B290" s="65"/>
      <c r="C290" s="65" t="str">
        <f t="shared" si="4"/>
        <v/>
      </c>
    </row>
    <row r="291" spans="2:3" x14ac:dyDescent="0.25">
      <c r="B291" s="65"/>
      <c r="C291" s="65" t="str">
        <f t="shared" si="4"/>
        <v/>
      </c>
    </row>
    <row r="292" spans="2:3" x14ac:dyDescent="0.25">
      <c r="B292" s="65"/>
      <c r="C292" s="65" t="str">
        <f t="shared" si="4"/>
        <v/>
      </c>
    </row>
    <row r="293" spans="2:3" x14ac:dyDescent="0.25">
      <c r="B293" s="65"/>
      <c r="C293" s="65" t="str">
        <f t="shared" si="4"/>
        <v/>
      </c>
    </row>
    <row r="294" spans="2:3" x14ac:dyDescent="0.25">
      <c r="B294" s="65"/>
      <c r="C294" s="65" t="str">
        <f t="shared" si="4"/>
        <v/>
      </c>
    </row>
    <row r="295" spans="2:3" x14ac:dyDescent="0.25">
      <c r="B295" s="65"/>
      <c r="C295" s="65" t="str">
        <f t="shared" si="4"/>
        <v/>
      </c>
    </row>
    <row r="296" spans="2:3" x14ac:dyDescent="0.25">
      <c r="B296" s="65"/>
      <c r="C296" s="65" t="str">
        <f t="shared" si="4"/>
        <v/>
      </c>
    </row>
    <row r="297" spans="2:3" x14ac:dyDescent="0.25">
      <c r="B297" s="65"/>
      <c r="C297" s="65" t="str">
        <f t="shared" si="4"/>
        <v/>
      </c>
    </row>
    <row r="298" spans="2:3" x14ac:dyDescent="0.25">
      <c r="B298" s="65"/>
      <c r="C298" s="65" t="str">
        <f t="shared" si="4"/>
        <v/>
      </c>
    </row>
    <row r="299" spans="2:3" x14ac:dyDescent="0.25">
      <c r="B299" s="65"/>
      <c r="C299" s="65" t="str">
        <f t="shared" si="4"/>
        <v/>
      </c>
    </row>
    <row r="300" spans="2:3" x14ac:dyDescent="0.25">
      <c r="B300" s="65"/>
      <c r="C300" s="65" t="str">
        <f t="shared" si="4"/>
        <v/>
      </c>
    </row>
  </sheetData>
  <autoFilter ref="B2:C300">
    <filterColumn colId="0">
      <filters blank="1"/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3"/>
  <sheetViews>
    <sheetView workbookViewId="0">
      <selection activeCell="B20" sqref="B20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0.140625" customWidth="1"/>
    <col min="5" max="5" width="3.7109375" customWidth="1"/>
    <col min="6" max="6" width="15.5703125" bestFit="1" customWidth="1"/>
    <col min="7" max="7" width="11.140625" customWidth="1"/>
    <col min="8" max="8" width="10.85546875" customWidth="1"/>
  </cols>
  <sheetData>
    <row r="1" spans="2:9" ht="13.5" thickBot="1" x14ac:dyDescent="0.25"/>
    <row r="2" spans="2:9" x14ac:dyDescent="0.2">
      <c r="B2" s="132" t="s">
        <v>80</v>
      </c>
      <c r="C2" s="134" t="s">
        <v>124</v>
      </c>
      <c r="D2" s="134"/>
      <c r="F2" s="137" t="s">
        <v>121</v>
      </c>
      <c r="G2" s="138"/>
      <c r="H2" s="43" t="s">
        <v>81</v>
      </c>
    </row>
    <row r="3" spans="2:9" x14ac:dyDescent="0.2">
      <c r="B3" s="133"/>
      <c r="C3" s="134" t="s">
        <v>125</v>
      </c>
      <c r="D3" s="134"/>
      <c r="F3" s="10" t="s">
        <v>131</v>
      </c>
      <c r="G3" s="41">
        <f ca="1">TODAY()+H3</f>
        <v>41875</v>
      </c>
      <c r="H3" s="63">
        <v>4</v>
      </c>
    </row>
    <row r="4" spans="2:9" ht="13.5" thickBot="1" x14ac:dyDescent="0.25">
      <c r="B4" s="133"/>
      <c r="C4" s="134" t="s">
        <v>123</v>
      </c>
      <c r="D4" s="134"/>
      <c r="F4" s="139" t="str">
        <f ca="1">F3&amp;TEXT(G3,"rrrr-mm-dd" )</f>
        <v>Katowice, dnia 2014-08-24</v>
      </c>
      <c r="G4" s="140"/>
      <c r="H4" s="141"/>
    </row>
    <row r="5" spans="2:9" ht="13.5" thickBot="1" x14ac:dyDescent="0.25">
      <c r="B5" s="135" t="s">
        <v>82</v>
      </c>
      <c r="C5" s="134" t="s">
        <v>83</v>
      </c>
      <c r="D5" s="134"/>
      <c r="G5" s="11"/>
    </row>
    <row r="6" spans="2:9" ht="13.5" thickBot="1" x14ac:dyDescent="0.25">
      <c r="B6" s="136"/>
      <c r="C6" s="134" t="s">
        <v>84</v>
      </c>
      <c r="D6" s="134"/>
      <c r="F6" s="44" t="s">
        <v>85</v>
      </c>
      <c r="G6" s="62">
        <v>2</v>
      </c>
      <c r="H6" s="12"/>
    </row>
    <row r="7" spans="2:9" ht="24.75" customHeight="1" thickBot="1" x14ac:dyDescent="0.25">
      <c r="E7" s="12"/>
      <c r="F7" s="14"/>
      <c r="G7" s="14"/>
    </row>
    <row r="8" spans="2:9" ht="16.5" thickBot="1" x14ac:dyDescent="0.3">
      <c r="B8" s="13"/>
      <c r="C8" s="21"/>
      <c r="D8" s="21"/>
      <c r="F8" s="144" t="s">
        <v>119</v>
      </c>
      <c r="G8" s="145"/>
      <c r="H8" s="37">
        <f>MAX(ND!C1:C301)</f>
        <v>13</v>
      </c>
    </row>
    <row r="9" spans="2:9" ht="16.5" thickBot="1" x14ac:dyDescent="0.3">
      <c r="B9" s="13"/>
      <c r="C9" s="21"/>
      <c r="D9" s="21"/>
      <c r="E9" s="16"/>
      <c r="F9" s="142" t="s">
        <v>120</v>
      </c>
      <c r="G9" s="143"/>
      <c r="H9" s="64" t="s">
        <v>122</v>
      </c>
      <c r="I9" s="42" t="str">
        <f ca="1">TEXT(G3,"mm/rrrr")</f>
        <v>08/2014</v>
      </c>
    </row>
    <row r="10" spans="2:9" ht="16.5" thickBot="1" x14ac:dyDescent="0.3">
      <c r="B10" s="13"/>
      <c r="C10" s="22"/>
      <c r="D10" s="22"/>
      <c r="F10" s="129" t="str">
        <f ca="1">H8&amp;H9&amp;I9</f>
        <v>13/B/08/2014</v>
      </c>
      <c r="G10" s="130"/>
      <c r="H10" s="130"/>
      <c r="I10" s="131"/>
    </row>
    <row r="11" spans="2:9" ht="13.5" customHeight="1" x14ac:dyDescent="0.2"/>
    <row r="12" spans="2:9" x14ac:dyDescent="0.2">
      <c r="H12" s="40"/>
    </row>
    <row r="13" spans="2:9" x14ac:dyDescent="0.2">
      <c r="H13" s="40"/>
    </row>
  </sheetData>
  <mergeCells count="12">
    <mergeCell ref="F10:I10"/>
    <mergeCell ref="B2:B4"/>
    <mergeCell ref="C5:D5"/>
    <mergeCell ref="C6:D6"/>
    <mergeCell ref="B5:B6"/>
    <mergeCell ref="F2:G2"/>
    <mergeCell ref="F4:H4"/>
    <mergeCell ref="C2:D2"/>
    <mergeCell ref="C4:D4"/>
    <mergeCell ref="F9:G9"/>
    <mergeCell ref="F8:G8"/>
    <mergeCell ref="C3:D3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9" customWidth="1"/>
    <col min="2" max="2" width="12.85546875" style="49" customWidth="1"/>
    <col min="3" max="3" width="18.42578125" style="49" customWidth="1"/>
    <col min="4" max="4" width="15.42578125" style="49" customWidth="1"/>
    <col min="5" max="5" width="14" style="49" customWidth="1"/>
    <col min="6" max="6" width="1.42578125" style="61" customWidth="1"/>
    <col min="7" max="7" width="3.28515625" style="49" customWidth="1"/>
    <col min="8" max="8" width="13.140625" style="49" bestFit="1" customWidth="1"/>
    <col min="9" max="9" width="12.5703125" style="49" customWidth="1"/>
    <col min="10" max="10" width="44.140625" style="49" customWidth="1"/>
    <col min="11" max="16384" width="11.5703125" style="49"/>
  </cols>
  <sheetData>
    <row r="1" spans="1:8" x14ac:dyDescent="0.2">
      <c r="A1" s="45" t="s">
        <v>132</v>
      </c>
      <c r="B1" s="46" t="s">
        <v>0</v>
      </c>
      <c r="C1" s="47" t="s">
        <v>0</v>
      </c>
      <c r="D1" s="47" t="s">
        <v>0</v>
      </c>
      <c r="E1" s="45" t="s">
        <v>133</v>
      </c>
      <c r="F1" s="48"/>
    </row>
    <row r="2" spans="1:8" x14ac:dyDescent="0.2">
      <c r="A2" s="45" t="s">
        <v>134</v>
      </c>
      <c r="B2" s="45" t="s">
        <v>135</v>
      </c>
      <c r="C2" s="47" t="s">
        <v>133</v>
      </c>
      <c r="D2" s="47" t="s">
        <v>136</v>
      </c>
      <c r="E2" s="45" t="s">
        <v>137</v>
      </c>
      <c r="F2" s="48"/>
    </row>
    <row r="3" spans="1:8" x14ac:dyDescent="0.2">
      <c r="A3" s="45" t="s">
        <v>138</v>
      </c>
      <c r="B3" s="45" t="s">
        <v>139</v>
      </c>
      <c r="C3" s="50" t="str">
        <f>"dzieścia"</f>
        <v>dzieścia</v>
      </c>
      <c r="D3" s="47" t="s">
        <v>140</v>
      </c>
      <c r="E3" s="45" t="s">
        <v>141</v>
      </c>
      <c r="F3" s="48"/>
    </row>
    <row r="4" spans="1:8" x14ac:dyDescent="0.2">
      <c r="A4" s="45" t="s">
        <v>142</v>
      </c>
      <c r="B4" s="45" t="s">
        <v>143</v>
      </c>
      <c r="C4" s="47" t="str">
        <f>"dzieści"</f>
        <v>dzieści</v>
      </c>
      <c r="D4" s="47" t="s">
        <v>144</v>
      </c>
      <c r="E4" s="45" t="s">
        <v>145</v>
      </c>
      <c r="F4" s="48"/>
    </row>
    <row r="5" spans="1:8" x14ac:dyDescent="0.2">
      <c r="A5" s="45" t="s">
        <v>146</v>
      </c>
      <c r="B5" s="45" t="s">
        <v>147</v>
      </c>
      <c r="C5" s="47" t="str">
        <f>"dzieści"</f>
        <v>dzieści</v>
      </c>
      <c r="D5" s="47" t="s">
        <v>144</v>
      </c>
      <c r="E5" s="45" t="s">
        <v>148</v>
      </c>
      <c r="F5" s="48"/>
      <c r="G5" s="50"/>
      <c r="H5" s="50"/>
    </row>
    <row r="6" spans="1:8" x14ac:dyDescent="0.2">
      <c r="A6" s="45" t="s">
        <v>149</v>
      </c>
      <c r="B6" s="45" t="s">
        <v>150</v>
      </c>
      <c r="C6" s="47" t="str">
        <f>"dziesiąt"</f>
        <v>dziesiąt</v>
      </c>
      <c r="D6" s="47" t="s">
        <v>151</v>
      </c>
      <c r="E6" s="45" t="s">
        <v>152</v>
      </c>
      <c r="F6" s="48"/>
    </row>
    <row r="7" spans="1:8" x14ac:dyDescent="0.2">
      <c r="A7" s="45" t="s">
        <v>153</v>
      </c>
      <c r="B7" s="45" t="s">
        <v>154</v>
      </c>
      <c r="C7" s="47" t="str">
        <f>"dziesiąt"</f>
        <v>dziesiąt</v>
      </c>
      <c r="D7" s="47" t="s">
        <v>151</v>
      </c>
      <c r="E7" s="45" t="s">
        <v>155</v>
      </c>
      <c r="F7" s="48"/>
    </row>
    <row r="8" spans="1:8" x14ac:dyDescent="0.2">
      <c r="A8" s="45" t="s">
        <v>156</v>
      </c>
      <c r="B8" s="45" t="s">
        <v>157</v>
      </c>
      <c r="C8" s="47" t="str">
        <f>"dziesiąt"</f>
        <v>dziesiąt</v>
      </c>
      <c r="D8" s="47" t="s">
        <v>151</v>
      </c>
      <c r="E8" s="45" t="s">
        <v>158</v>
      </c>
      <c r="F8" s="48"/>
    </row>
    <row r="9" spans="1:8" x14ac:dyDescent="0.2">
      <c r="A9" s="45" t="s">
        <v>159</v>
      </c>
      <c r="B9" s="45" t="s">
        <v>160</v>
      </c>
      <c r="C9" s="47" t="str">
        <f>"dziesiąt"</f>
        <v>dziesiąt</v>
      </c>
      <c r="D9" s="47" t="s">
        <v>151</v>
      </c>
      <c r="E9" s="45" t="s">
        <v>161</v>
      </c>
      <c r="F9" s="48"/>
    </row>
    <row r="10" spans="1:8" x14ac:dyDescent="0.2">
      <c r="A10" s="45" t="s">
        <v>162</v>
      </c>
      <c r="B10" s="45" t="s">
        <v>163</v>
      </c>
      <c r="C10" s="47" t="str">
        <f>"dziesiąt"</f>
        <v>dziesiąt</v>
      </c>
      <c r="D10" s="47" t="s">
        <v>151</v>
      </c>
      <c r="E10" s="45" t="s">
        <v>164</v>
      </c>
      <c r="F10" s="48"/>
      <c r="G10" s="51"/>
      <c r="H10" s="50"/>
    </row>
    <row r="11" spans="1:8" x14ac:dyDescent="0.2">
      <c r="A11" s="52"/>
      <c r="B11" s="52"/>
      <c r="C11" s="53"/>
      <c r="D11" s="53"/>
      <c r="E11" s="52"/>
      <c r="F11" s="48"/>
      <c r="G11" s="51"/>
      <c r="H11" s="50"/>
    </row>
    <row r="12" spans="1:8" ht="21" customHeight="1" x14ac:dyDescent="0.2">
      <c r="A12" s="54" t="str">
        <f>"mld*"</f>
        <v>mld*</v>
      </c>
      <c r="B12" s="54" t="str">
        <f>"mln*"</f>
        <v>mln*</v>
      </c>
      <c r="C12" s="54" t="str">
        <f>"tys*"</f>
        <v>tys*</v>
      </c>
      <c r="D12" s="54" t="str">
        <f>"zł*"</f>
        <v>zł*</v>
      </c>
      <c r="E12" s="54" t="str">
        <f>"gr*"</f>
        <v>gr*</v>
      </c>
      <c r="F12" s="48"/>
      <c r="G12" s="51"/>
      <c r="H12" s="50"/>
    </row>
    <row r="13" spans="1:8" x14ac:dyDescent="0.2">
      <c r="A13" s="55" t="str">
        <f>MID($H$17,1,3)</f>
        <v>000</v>
      </c>
      <c r="B13" s="55" t="str">
        <f>MID($H$17,4,3)</f>
        <v>000</v>
      </c>
      <c r="C13" s="55" t="str">
        <f>MID($H$17,7,3)</f>
        <v>000</v>
      </c>
      <c r="D13" s="55" t="str">
        <f>MID($H$17,10,3)</f>
        <v>142</v>
      </c>
      <c r="E13" s="55" t="str">
        <f>"0" &amp; RIGHT(H16,2)</f>
        <v>050</v>
      </c>
      <c r="F13" s="48"/>
    </row>
    <row r="14" spans="1:8" x14ac:dyDescent="0.2">
      <c r="A14" s="56" t="str">
        <f>IF(VALUE(LEFT(A13,1))=1,$D$2,"") &amp; IF(VALUE(LEFT(A13,1))=2,$D$3,"")</f>
        <v/>
      </c>
      <c r="B14" s="56" t="str">
        <f>IF(VALUE(LEFT(B13,1))=1,$D$2,"") &amp; IF(VALUE(LEFT(B13,1))=2,$D$3,"")</f>
        <v/>
      </c>
      <c r="C14" s="56" t="str">
        <f>IF(VALUE(LEFT(C13,1))=1,$D$2,"") &amp; IF(VALUE(LEFT(C13,1))=2,$D$3,"")</f>
        <v/>
      </c>
      <c r="D14" s="56" t="str">
        <f>IF(VALUE(LEFT(D13,1))=1,$D$2,"") &amp; IF(VALUE(LEFT(D13,1))=2,$D$3,"")</f>
        <v>sto</v>
      </c>
      <c r="E14" s="56"/>
      <c r="F14" s="48"/>
      <c r="H14" s="57">
        <f>DOWÓD!I30</f>
        <v>142.5</v>
      </c>
    </row>
    <row r="15" spans="1:8" x14ac:dyDescent="0.2">
      <c r="A15" s="56" t="str">
        <f ca="1">IF(VALUE(A13)&gt;299,INDIRECT("$B" &amp; MID(A13,1,1)+1 ) &amp; INDIRECT("$D" &amp; MID(A13,1,1)+1 ),"")</f>
        <v/>
      </c>
      <c r="B15" s="56" t="str">
        <f ca="1">IF(VALUE(B13)&gt;299,INDIRECT("$B" &amp; MID(B13,1,1)+1 ) &amp; INDIRECT("$D" &amp; MID(B13,1,1)+1 ),"")</f>
        <v/>
      </c>
      <c r="C15" s="56" t="str">
        <f ca="1">IF(VALUE(C13)&gt;299,INDIRECT("$B" &amp; MID(C13,1,1)+1 ) &amp; INDIRECT("$D" &amp; MID(C13,1,1)+1 ),"")</f>
        <v/>
      </c>
      <c r="D15" s="56" t="str">
        <f ca="1">IF(VALUE(D13)&gt;299,INDIRECT("$B" &amp; MID(D13,1,1)+1 ) &amp; INDIRECT("$D" &amp; MID(D13,1,1)+1 ),"")</f>
        <v/>
      </c>
      <c r="E15" s="56" t="str">
        <f ca="1">IF(VALUE(E13)&gt;299,INDIRECT("$B" &amp; MID(E13,1,1)+1 ) &amp; INDIRECT("$D" &amp; MID(E13,1,1)+1 ),"")</f>
        <v/>
      </c>
      <c r="F15" s="48"/>
      <c r="H15" s="50">
        <v>0.36</v>
      </c>
    </row>
    <row r="16" spans="1:8" x14ac:dyDescent="0.2">
      <c r="A16" s="58" t="str">
        <f ca="1">IF(VALUE(RIGHT(A13,2))&gt;19,INDIRECT("$B" &amp; MID(A13,2,1)+1 ) &amp; INDIRECT("$C" &amp; MID(A13,2,1)+1 ),"")</f>
        <v/>
      </c>
      <c r="B16" s="58" t="str">
        <f ca="1">IF(VALUE(RIGHT(B13,2))&gt;19,INDIRECT("$B" &amp; MID(B13,2,1)+1 ) &amp; INDIRECT("$C" &amp; MID(B13,2,1)+1 ),"")</f>
        <v/>
      </c>
      <c r="C16" s="58" t="str">
        <f ca="1">IF(VALUE(RIGHT(C13,2))&gt;19,INDIRECT("$B" &amp; MID(C13,2,1)+1 ) &amp; INDIRECT("$C" &amp; MID(C13,2,1)+1 ),"")</f>
        <v/>
      </c>
      <c r="D16" s="58" t="str">
        <f ca="1">IF(VALUE(RIGHT(D13,2))&gt;19,INDIRECT("$B" &amp; MID(D13,2,1)+1 ) &amp; INDIRECT("$C" &amp; MID(D13,2,1)+1 ),"")</f>
        <v>czterydzieści</v>
      </c>
      <c r="E16" s="58" t="str">
        <f ca="1">IF(VALUE(RIGHT(E13,2))&gt;19,INDIRECT("$B" &amp; MID(E13,2,1)+1 ) &amp; INDIRECT("$C" &amp; MID(E13,2,1)+1 ),"")</f>
        <v>pięćdziesiąt</v>
      </c>
      <c r="F16" s="48"/>
      <c r="H16" s="59">
        <f>ROUND(H14*100,0)</f>
        <v>14250</v>
      </c>
    </row>
    <row r="17" spans="1:8" x14ac:dyDescent="0.2">
      <c r="A17" s="56" t="str">
        <f ca="1">IF(AND(VALUE(MID(A13,2,2))&gt;9,(VALUE(MID(A13,2,2))&lt;20)), INDIRECT("$E" &amp; MID(A13,3,1)+1 ), INDIRECT("$B" &amp; MID(A13,3,1)+1 ))</f>
        <v xml:space="preserve"> </v>
      </c>
      <c r="B17" s="56" t="str">
        <f ca="1">IF(AND(VALUE(MID(B13,2,2))&gt;9,(VALUE(MID(B13,2,2))&lt;20)), INDIRECT("$E" &amp; MID(B13,3,1)+1 ), INDIRECT("$B" &amp; MID(B13,3,1)+1 ))</f>
        <v xml:space="preserve"> </v>
      </c>
      <c r="C17" s="56" t="str">
        <f ca="1">IF(AND(VALUE(MID(C13,2,2))&gt;9,(VALUE(MID(C13,2,2))&lt;20)), INDIRECT("$E" &amp; MID(C13,3,1)+1 ), INDIRECT("$B" &amp; MID(C13,3,1)+1 ))</f>
        <v xml:space="preserve"> </v>
      </c>
      <c r="D17" s="56" t="str">
        <f ca="1">IF(AND(VALUE(MID(D13,2,2))&gt;9,(VALUE(MID(D13,2,2))&lt;20)), INDIRECT("$E" &amp; MID(D13,3,1)+1 ), INDIRECT("$B" &amp; MID(D13,3,1)+1 ))</f>
        <v>dwa</v>
      </c>
      <c r="E17" s="56" t="str">
        <f ca="1">IF(AND(VALUE(MID(E13,2,2))&gt;9,(VALUE(MID(E13,2,2))&lt;20)), INDIRECT("$E" &amp; MID(E13,3,1)+1 ), INDIRECT("$B" &amp; MID(E13,3,1)+1 ))</f>
        <v xml:space="preserve"> </v>
      </c>
      <c r="F17" s="48"/>
      <c r="H17" s="60" t="str">
        <f>REPT("0",12-LEN(TRUNC(H14))) &amp; TRUNC(H14)</f>
        <v>000000000142</v>
      </c>
    </row>
    <row r="18" spans="1:8" x14ac:dyDescent="0.2">
      <c r="F18" s="48"/>
    </row>
    <row r="19" spans="1:8" ht="13.5" thickBot="1" x14ac:dyDescent="0.25">
      <c r="F19" s="48"/>
      <c r="G19" s="50"/>
    </row>
    <row r="20" spans="1:8" ht="34.5" customHeight="1" thickBot="1" x14ac:dyDescent="0.25">
      <c r="A20" s="146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stoczterydzieścidwazł*pięćdziesiąt gr*</v>
      </c>
      <c r="B20" s="147"/>
      <c r="C20" s="147"/>
      <c r="D20" s="147"/>
      <c r="E20" s="148"/>
      <c r="F20" s="48"/>
      <c r="G20" s="50"/>
      <c r="H20" s="50"/>
    </row>
    <row r="21" spans="1:8" x14ac:dyDescent="0.2">
      <c r="A21" s="50"/>
      <c r="B21" s="50"/>
      <c r="C21" s="50"/>
      <c r="D21" s="50"/>
      <c r="E21" s="50"/>
      <c r="F21" s="48"/>
      <c r="G21" s="50"/>
      <c r="H21" s="50"/>
    </row>
    <row r="22" spans="1:8" x14ac:dyDescent="0.2">
      <c r="A22" s="50"/>
      <c r="B22" s="50"/>
      <c r="C22" s="50"/>
      <c r="D22" s="50"/>
      <c r="E22" s="50"/>
      <c r="F22" s="48"/>
      <c r="G22" s="50"/>
      <c r="H22" s="50"/>
    </row>
    <row r="23" spans="1:8" x14ac:dyDescent="0.2">
      <c r="A23" s="50"/>
      <c r="B23" s="50"/>
      <c r="C23" s="50"/>
      <c r="D23" s="50"/>
      <c r="E23" s="50"/>
      <c r="F23" s="48"/>
      <c r="G23" s="50"/>
      <c r="H23" s="50"/>
    </row>
    <row r="24" spans="1:8" x14ac:dyDescent="0.2">
      <c r="A24" s="50"/>
      <c r="B24" s="50"/>
      <c r="C24" s="50"/>
      <c r="D24" s="50"/>
      <c r="E24" s="50"/>
      <c r="F24" s="48"/>
      <c r="G24" s="50"/>
      <c r="H24" s="50"/>
    </row>
    <row r="25" spans="1:8" x14ac:dyDescent="0.2">
      <c r="A25" s="50"/>
      <c r="B25" s="50"/>
      <c r="C25" s="50"/>
      <c r="D25" s="50"/>
      <c r="E25" s="50"/>
      <c r="F25" s="48"/>
      <c r="G25" s="50"/>
      <c r="H25" s="50"/>
    </row>
    <row r="26" spans="1:8" x14ac:dyDescent="0.2">
      <c r="G26" s="50"/>
    </row>
    <row r="27" spans="1:8" x14ac:dyDescent="0.2">
      <c r="G27" s="50"/>
    </row>
    <row r="28" spans="1:8" x14ac:dyDescent="0.2">
      <c r="G28" s="50"/>
    </row>
    <row r="29" spans="1:8" x14ac:dyDescent="0.2">
      <c r="G29" s="50"/>
    </row>
    <row r="30" spans="1:8" x14ac:dyDescent="0.2">
      <c r="G30" s="50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DOWÓD</vt:lpstr>
      <vt:lpstr>Towary</vt:lpstr>
      <vt:lpstr>Odbiorcy</vt:lpstr>
      <vt:lpstr>ND</vt:lpstr>
      <vt:lpstr>Ustawienia</vt:lpstr>
      <vt:lpstr>Słowo</vt:lpstr>
      <vt:lpstr>DOWÓD!Obszar_wydruku</vt:lpstr>
      <vt:lpstr>T_slowo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2013-07-02T04:45:06Z</cp:lastPrinted>
  <dcterms:created xsi:type="dcterms:W3CDTF">2002-06-09T09:09:59Z</dcterms:created>
  <dcterms:modified xsi:type="dcterms:W3CDTF">2014-08-20T07:21:53Z</dcterms:modified>
</cp:coreProperties>
</file>