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DDEC263A-43B6-4585-9CDD-AD59F9283294}" xr6:coauthVersionLast="43" xr6:coauthVersionMax="43" xr10:uidLastSave="{00000000-0000-0000-0000-000000000000}"/>
  <bookViews>
    <workbookView xWindow="-120" yWindow="-120" windowWidth="29040" windowHeight="15840" xr2:uid="{00000000-000D-0000-FFFF-FFFF00000000}"/>
    <workbookView xWindow="-120" yWindow="-120" windowWidth="29040" windowHeight="15840" xr2:uid="{EAB62C2F-B61C-421F-B66F-091FB3B79F50}"/>
  </bookViews>
  <sheets>
    <sheet name="Wartość marki i cena" sheetId="3" r:id="rId1"/>
    <sheet name="Wartość marki" sheetId="4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1" hidden="1">'Wartość marki'!$C$3:$F$3</definedName>
    <definedName name="solver_adj" localSheetId="0" hidden="1">'Wartość marki i cena'!$C$3:$F$3,'Wartość marki i cena'!$C$4,'Wartość marki i cena'!$F$3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bd" localSheetId="1" hidden="1">2</definedName>
    <definedName name="solver_ibd" localSheetId="0" hidden="1">2</definedName>
    <definedName name="solver_itr" localSheetId="1" hidden="1">100</definedName>
    <definedName name="solver_itr" localSheetId="0" hidden="1">100</definedName>
    <definedName name="solver_lhs1" localSheetId="1" hidden="1">'Wartość marki'!$F$3</definedName>
    <definedName name="solver_lhs1" localSheetId="0" hidden="1">'Wartość marki i cena'!$F$3</definedName>
    <definedName name="solver_lhs2" localSheetId="1" hidden="1">'Wartość marki'!$C$3:$F$3</definedName>
    <definedName name="solver_lhs2" localSheetId="0" hidden="1">'Wartość marki i cena'!$C$3:$F$3</definedName>
    <definedName name="solver_lhs3" localSheetId="1" hidden="1">'Wartość marki'!$C$4:$E$4</definedName>
    <definedName name="solver_lhs3" localSheetId="0" hidden="1">'Wartość marki i cena'!$C$4:$E$4</definedName>
    <definedName name="solver_lhs4" localSheetId="1" hidden="1">'Wartość marki'!$C$4:$E$4</definedName>
    <definedName name="solver_lhs4" localSheetId="0" hidden="1">'Wartość marki i cena'!$C$4:$E$4</definedName>
    <definedName name="solver_lin" localSheetId="1" hidden="1">2</definedName>
    <definedName name="solver_lin" localSheetId="0" hidden="1">2</definedName>
    <definedName name="solver_lva" localSheetId="1" hidden="1">2</definedName>
    <definedName name="solver_lva" localSheetId="0" hidden="1">2</definedName>
    <definedName name="solver_mip" localSheetId="1" hidden="1">5000</definedName>
    <definedName name="solver_mip" localSheetId="0" hidden="1">5000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2</definedName>
    <definedName name="solver_neg" localSheetId="0" hidden="1">2</definedName>
    <definedName name="solver_nod" localSheetId="1" hidden="1">5000</definedName>
    <definedName name="solver_nod" localSheetId="0" hidden="1">5000</definedName>
    <definedName name="solver_num" localSheetId="1" hidden="1">1</definedName>
    <definedName name="solver_num" localSheetId="0" hidden="1">1</definedName>
    <definedName name="solver_nwt" localSheetId="1" hidden="1">1</definedName>
    <definedName name="solver_nwt" localSheetId="0" hidden="1">1</definedName>
    <definedName name="solver_ofx" localSheetId="1" hidden="1">2</definedName>
    <definedName name="solver_ofx" localSheetId="0" hidden="1">2</definedName>
    <definedName name="solver_opt" localSheetId="1" hidden="1">'Wartość marki'!$S$4</definedName>
    <definedName name="solver_opt" localSheetId="0" hidden="1">'Wartość marki i cena'!$S$4</definedName>
    <definedName name="solver_piv" localSheetId="1" hidden="1">0.000001</definedName>
    <definedName name="solver_piv" localSheetId="0" hidden="1">0.000001</definedName>
    <definedName name="solver_pre" localSheetId="1" hidden="1">0.000001</definedName>
    <definedName name="solver_pre" localSheetId="0" hidden="1">0.000001</definedName>
    <definedName name="solver_pro" localSheetId="1" hidden="1">2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d" localSheetId="1" hidden="1">0.000001</definedName>
    <definedName name="solver_red" localSheetId="0" hidden="1">0.000001</definedName>
    <definedName name="solver_rel1" localSheetId="1" hidden="1">2</definedName>
    <definedName name="solver_rel1" localSheetId="0" hidden="1">2</definedName>
    <definedName name="solver_rel2" localSheetId="1" hidden="1">3</definedName>
    <definedName name="solver_rel2" localSheetId="0" hidden="1">3</definedName>
    <definedName name="solver_rel3" localSheetId="1" hidden="1">1</definedName>
    <definedName name="solver_rel3" localSheetId="0" hidden="1">1</definedName>
    <definedName name="solver_rel4" localSheetId="1" hidden="1">3</definedName>
    <definedName name="solver_rel4" localSheetId="0" hidden="1">3</definedName>
    <definedName name="solver_reo" localSheetId="1" hidden="1">2</definedName>
    <definedName name="solver_reo" localSheetId="0" hidden="1">2</definedName>
    <definedName name="solver_rep" localSheetId="1" hidden="1">2</definedName>
    <definedName name="solver_rep" localSheetId="0" hidden="1">2</definedName>
    <definedName name="solver_rhs1" localSheetId="1" hidden="1">0</definedName>
    <definedName name="solver_rhs1" localSheetId="0" hidden="1">0</definedName>
    <definedName name="solver_rhs2" localSheetId="1" hidden="1">-10</definedName>
    <definedName name="solver_rhs2" localSheetId="0" hidden="1">-10</definedName>
    <definedName name="solver_rhs3" localSheetId="1" hidden="1">0</definedName>
    <definedName name="solver_rhs3" localSheetId="0" hidden="1">0</definedName>
    <definedName name="solver_rhs4" localSheetId="1" hidden="1">-1</definedName>
    <definedName name="solver_rhs4" localSheetId="0" hidden="1">-1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2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std" localSheetId="1" hidden="1">0</definedName>
    <definedName name="solver_std" localSheetId="0" hidden="1">0</definedName>
    <definedName name="solver_tim" localSheetId="1" hidden="1">100</definedName>
    <definedName name="solver_tim" localSheetId="0" hidden="1">100</definedName>
    <definedName name="solver_tol" localSheetId="1" hidden="1">0.0005</definedName>
    <definedName name="solver_tol" localSheetId="0" hidden="1">0.0005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4" l="1"/>
  <c r="L14" i="4"/>
  <c r="K14" i="4"/>
  <c r="N13" i="4"/>
  <c r="K13" i="4"/>
  <c r="N12" i="4"/>
  <c r="K12" i="4"/>
  <c r="N11" i="4"/>
  <c r="K11" i="4"/>
  <c r="N10" i="4"/>
  <c r="K10" i="4"/>
  <c r="N9" i="4"/>
  <c r="K9" i="4"/>
  <c r="N8" i="4"/>
  <c r="K8" i="4"/>
  <c r="N7" i="4"/>
  <c r="K7" i="4"/>
  <c r="E4" i="4"/>
  <c r="M14" i="4" s="1"/>
  <c r="L13" i="4"/>
  <c r="E4" i="3"/>
  <c r="M14" i="3" s="1"/>
  <c r="D4" i="3"/>
  <c r="L9" i="3" s="1"/>
  <c r="K7" i="3"/>
  <c r="N7" i="3"/>
  <c r="K8" i="3"/>
  <c r="N8" i="3"/>
  <c r="K9" i="3"/>
  <c r="N9" i="3"/>
  <c r="K10" i="3"/>
  <c r="N10" i="3"/>
  <c r="K11" i="3"/>
  <c r="N11" i="3"/>
  <c r="K12" i="3"/>
  <c r="N12" i="3"/>
  <c r="K13" i="3"/>
  <c r="N13" i="3"/>
  <c r="K14" i="3"/>
  <c r="N14" i="3"/>
  <c r="L10" i="4"/>
  <c r="L12" i="4"/>
  <c r="L8" i="4"/>
  <c r="L7" i="4"/>
  <c r="L9" i="4"/>
  <c r="L11" i="4"/>
  <c r="L8" i="3"/>
  <c r="L14" i="3"/>
  <c r="L11" i="3"/>
  <c r="L7" i="3"/>
  <c r="L12" i="3"/>
  <c r="M13" i="4"/>
  <c r="Q13" i="4" s="1"/>
  <c r="O13" i="4" l="1"/>
  <c r="M10" i="4"/>
  <c r="Q10" i="4" s="1"/>
  <c r="O14" i="4"/>
  <c r="P14" i="4"/>
  <c r="P10" i="4"/>
  <c r="M10" i="3"/>
  <c r="M13" i="3"/>
  <c r="P8" i="3"/>
  <c r="L10" i="3"/>
  <c r="P10" i="3" s="1"/>
  <c r="M8" i="3"/>
  <c r="Q8" i="3" s="1"/>
  <c r="O11" i="3"/>
  <c r="M9" i="3"/>
  <c r="R9" i="3" s="1"/>
  <c r="M11" i="3"/>
  <c r="Q11" i="3" s="1"/>
  <c r="O8" i="3"/>
  <c r="Q14" i="3"/>
  <c r="P14" i="3"/>
  <c r="R14" i="3"/>
  <c r="O14" i="3"/>
  <c r="O9" i="3"/>
  <c r="Q9" i="3"/>
  <c r="P9" i="3"/>
  <c r="Q14" i="4"/>
  <c r="R14" i="4"/>
  <c r="O9" i="4"/>
  <c r="P13" i="4"/>
  <c r="M12" i="4"/>
  <c r="R10" i="3"/>
  <c r="R11" i="3"/>
  <c r="R10" i="4"/>
  <c r="R13" i="4"/>
  <c r="M7" i="4"/>
  <c r="O10" i="3"/>
  <c r="M9" i="4"/>
  <c r="P9" i="4" s="1"/>
  <c r="M7" i="3"/>
  <c r="O7" i="3" s="1"/>
  <c r="M11" i="4"/>
  <c r="R11" i="4" s="1"/>
  <c r="M12" i="3"/>
  <c r="Q12" i="3" s="1"/>
  <c r="L13" i="3"/>
  <c r="Q13" i="3" s="1"/>
  <c r="M8" i="4"/>
  <c r="S14" i="4" l="1"/>
  <c r="S13" i="4"/>
  <c r="O10" i="4"/>
  <c r="S10" i="4" s="1"/>
  <c r="P11" i="3"/>
  <c r="S11" i="3" s="1"/>
  <c r="R8" i="3"/>
  <c r="S8" i="3" s="1"/>
  <c r="Q10" i="3"/>
  <c r="S10" i="3" s="1"/>
  <c r="O12" i="3"/>
  <c r="Q8" i="4"/>
  <c r="R8" i="4"/>
  <c r="P8" i="4"/>
  <c r="O8" i="4"/>
  <c r="Q7" i="3"/>
  <c r="R7" i="3"/>
  <c r="P7" i="3"/>
  <c r="Q11" i="4"/>
  <c r="O11" i="4"/>
  <c r="P11" i="4"/>
  <c r="Q7" i="4"/>
  <c r="O7" i="4"/>
  <c r="P7" i="4"/>
  <c r="S14" i="3"/>
  <c r="R12" i="3"/>
  <c r="R7" i="4"/>
  <c r="R13" i="3"/>
  <c r="O13" i="3"/>
  <c r="P13" i="3"/>
  <c r="Q9" i="4"/>
  <c r="R9" i="4"/>
  <c r="P12" i="3"/>
  <c r="O12" i="4"/>
  <c r="Q12" i="4"/>
  <c r="P12" i="4"/>
  <c r="S9" i="3"/>
  <c r="R12" i="4"/>
  <c r="S9" i="4" l="1"/>
  <c r="S7" i="3"/>
  <c r="S12" i="4"/>
  <c r="S7" i="4"/>
  <c r="S8" i="4"/>
  <c r="S11" i="4"/>
  <c r="S13" i="3"/>
  <c r="S12" i="3"/>
  <c r="S4" i="3" s="1"/>
  <c r="S4" i="4" l="1"/>
</calcChain>
</file>

<file path=xl/sharedStrings.xml><?xml version="1.0" encoding="utf-8"?>
<sst xmlns="http://schemas.openxmlformats.org/spreadsheetml/2006/main" count="56" uniqueCount="12">
  <si>
    <t>Xbox</t>
  </si>
  <si>
    <t>PS2</t>
  </si>
  <si>
    <t>Wii</t>
  </si>
  <si>
    <t>Brak</t>
  </si>
  <si>
    <t>Koszt</t>
  </si>
  <si>
    <t>Marka</t>
  </si>
  <si>
    <t>Wrażliwość ceny</t>
  </si>
  <si>
    <t>Wariant</t>
  </si>
  <si>
    <t>Ocena</t>
  </si>
  <si>
    <t>Prawdopodobieństwo</t>
  </si>
  <si>
    <t>Suma</t>
  </si>
  <si>
    <t>ln(prawd.)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</si>
</sst>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S14"/>
  <sheetViews>
    <sheetView tabSelected="1" workbookViewId="0"/>
    <sheetView tabSelected="1" workbookViewId="1">
      <selection activeCell="C7" sqref="C7:E14"/>
    </sheetView>
  </sheetViews>
  <sheetFormatPr defaultRowHeight="12.75" x14ac:dyDescent="0.2"/>
  <cols>
    <col min="1" max="1" width="9.140625" style="1"/>
    <col min="2" max="2" width="15.140625" style="1" customWidth="1"/>
    <col min="3" max="6" width="7.42578125" style="1" customWidth="1"/>
    <col min="7" max="18" width="7.85546875" style="1" customWidth="1"/>
    <col min="19" max="19" width="9.42578125" style="1" customWidth="1"/>
    <col min="20" max="16384" width="9.140625" style="1"/>
  </cols>
  <sheetData>
    <row r="1" spans="2:19" x14ac:dyDescent="0.2">
      <c r="C1" s="2" t="s">
        <v>0</v>
      </c>
      <c r="D1" s="2" t="s">
        <v>1</v>
      </c>
      <c r="E1" s="2" t="s">
        <v>2</v>
      </c>
      <c r="F1" s="2" t="s">
        <v>3</v>
      </c>
    </row>
    <row r="2" spans="2:19" x14ac:dyDescent="0.2">
      <c r="B2" s="3" t="s">
        <v>4</v>
      </c>
      <c r="C2" s="4">
        <v>180</v>
      </c>
      <c r="D2" s="4">
        <v>160</v>
      </c>
      <c r="E2" s="4">
        <v>155</v>
      </c>
    </row>
    <row r="3" spans="2:19" x14ac:dyDescent="0.2">
      <c r="B3" s="3" t="s">
        <v>5</v>
      </c>
      <c r="C3" s="1">
        <v>1.9042313594996361</v>
      </c>
      <c r="D3" s="1">
        <v>2.1093898862930338</v>
      </c>
      <c r="E3" s="1">
        <v>1.7465285396342052</v>
      </c>
      <c r="F3" s="1">
        <v>0</v>
      </c>
      <c r="S3" s="1" t="s">
        <v>10</v>
      </c>
    </row>
    <row r="4" spans="2:19" x14ac:dyDescent="0.2">
      <c r="B4" s="3" t="s">
        <v>6</v>
      </c>
      <c r="C4" s="1">
        <v>-1.2539112629161211E-2</v>
      </c>
      <c r="D4" s="1">
        <f>C4</f>
        <v>-1.2539112629161211E-2</v>
      </c>
      <c r="E4" s="1">
        <f>C4</f>
        <v>-1.2539112629161211E-2</v>
      </c>
      <c r="S4" s="1">
        <f>SUM(S7:S14)</f>
        <v>-996.85446942576732</v>
      </c>
    </row>
    <row r="5" spans="2:19" x14ac:dyDescent="0.2">
      <c r="G5" s="9" t="s">
        <v>8</v>
      </c>
      <c r="H5" s="9"/>
      <c r="I5" s="9"/>
      <c r="J5" s="10"/>
      <c r="K5" s="9" t="s">
        <v>8</v>
      </c>
      <c r="L5" s="9"/>
      <c r="M5" s="9"/>
      <c r="N5" s="10"/>
      <c r="O5" s="11" t="s">
        <v>9</v>
      </c>
      <c r="P5" s="12"/>
      <c r="Q5" s="12"/>
      <c r="R5" s="10"/>
    </row>
    <row r="6" spans="2:19" x14ac:dyDescent="0.2">
      <c r="B6" s="3" t="s">
        <v>7</v>
      </c>
      <c r="C6" s="2" t="s">
        <v>0</v>
      </c>
      <c r="D6" s="2" t="s">
        <v>1</v>
      </c>
      <c r="E6" s="2" t="s">
        <v>2</v>
      </c>
      <c r="G6" s="2" t="s">
        <v>0</v>
      </c>
      <c r="H6" s="2" t="s">
        <v>1</v>
      </c>
      <c r="I6" s="2" t="s">
        <v>2</v>
      </c>
      <c r="J6" s="6" t="s">
        <v>3</v>
      </c>
      <c r="K6" s="2" t="s">
        <v>0</v>
      </c>
      <c r="L6" s="2" t="s">
        <v>1</v>
      </c>
      <c r="M6" s="2" t="s">
        <v>2</v>
      </c>
      <c r="N6" s="6" t="s">
        <v>3</v>
      </c>
      <c r="O6" s="2" t="s">
        <v>0</v>
      </c>
      <c r="P6" s="2" t="s">
        <v>1</v>
      </c>
      <c r="Q6" s="2" t="s">
        <v>2</v>
      </c>
      <c r="R6" s="6" t="s">
        <v>3</v>
      </c>
      <c r="S6" s="7" t="s">
        <v>11</v>
      </c>
    </row>
    <row r="7" spans="2:19" x14ac:dyDescent="0.2">
      <c r="B7" s="1">
        <v>1</v>
      </c>
      <c r="C7" s="4">
        <v>221</v>
      </c>
      <c r="D7" s="4">
        <v>267</v>
      </c>
      <c r="E7" s="4">
        <v>275</v>
      </c>
      <c r="G7" s="1">
        <v>28</v>
      </c>
      <c r="H7" s="1">
        <v>11</v>
      </c>
      <c r="I7" s="1">
        <v>14</v>
      </c>
      <c r="J7" s="8">
        <v>47</v>
      </c>
      <c r="K7" s="1">
        <f t="shared" ref="K7:M14" si="0">C$3+C$4*C7</f>
        <v>-0.8669125315449917</v>
      </c>
      <c r="L7" s="1">
        <f t="shared" si="0"/>
        <v>-1.2385531856930094</v>
      </c>
      <c r="M7" s="1">
        <f t="shared" si="0"/>
        <v>-1.701727433385128</v>
      </c>
      <c r="N7" s="8">
        <f t="shared" ref="N7:N14" si="1">$F$3</f>
        <v>0</v>
      </c>
      <c r="O7" s="1">
        <f t="shared" ref="O7:R14" si="2">EXP(K7)/(EXP($K7)+EXP($L7)+EXP($M7)+EXP($N7))</f>
        <v>0.22206877229161773</v>
      </c>
      <c r="P7" s="1">
        <f t="shared" si="2"/>
        <v>0.15313907031486917</v>
      </c>
      <c r="Q7" s="1">
        <f t="shared" si="2"/>
        <v>9.6367809273910546E-2</v>
      </c>
      <c r="R7" s="8">
        <f t="shared" si="2"/>
        <v>0.52842434811960259</v>
      </c>
      <c r="S7" s="1">
        <f t="shared" ref="S7:S14" si="3">G7*LN(O7)+H7*LN(P7)+I7*LN(Q7)+J7*LN(R7)</f>
        <v>-125.50738283737311</v>
      </c>
    </row>
    <row r="8" spans="2:19" x14ac:dyDescent="0.2">
      <c r="B8" s="1">
        <v>2</v>
      </c>
      <c r="C8" s="4">
        <v>193</v>
      </c>
      <c r="D8" s="4">
        <v>295</v>
      </c>
      <c r="E8" s="4">
        <v>275</v>
      </c>
      <c r="G8" s="1">
        <v>38</v>
      </c>
      <c r="H8" s="1">
        <v>1</v>
      </c>
      <c r="I8" s="1">
        <v>14</v>
      </c>
      <c r="J8" s="8">
        <v>47</v>
      </c>
      <c r="K8" s="1">
        <f t="shared" si="0"/>
        <v>-0.51581737792847759</v>
      </c>
      <c r="L8" s="1">
        <f t="shared" si="0"/>
        <v>-1.5896483393095235</v>
      </c>
      <c r="M8" s="1">
        <f t="shared" si="0"/>
        <v>-1.701727433385128</v>
      </c>
      <c r="N8" s="8">
        <f t="shared" si="1"/>
        <v>0</v>
      </c>
      <c r="O8" s="1">
        <f t="shared" si="2"/>
        <v>0.30100788621275953</v>
      </c>
      <c r="P8" s="1">
        <f t="shared" si="2"/>
        <v>0.10285348533371617</v>
      </c>
      <c r="Q8" s="1">
        <f t="shared" si="2"/>
        <v>9.1948295073487923E-2</v>
      </c>
      <c r="R8" s="8">
        <f t="shared" si="2"/>
        <v>0.50419033338003638</v>
      </c>
      <c r="S8" s="1">
        <f t="shared" si="3"/>
        <v>-113.4950364285443</v>
      </c>
    </row>
    <row r="9" spans="2:19" x14ac:dyDescent="0.2">
      <c r="B9" s="1">
        <v>3</v>
      </c>
      <c r="C9" s="4">
        <v>278</v>
      </c>
      <c r="D9" s="4">
        <v>294</v>
      </c>
      <c r="E9" s="4">
        <v>176</v>
      </c>
      <c r="G9" s="1">
        <v>10</v>
      </c>
      <c r="H9" s="1">
        <v>2</v>
      </c>
      <c r="I9" s="1">
        <v>43</v>
      </c>
      <c r="J9" s="8">
        <v>45</v>
      </c>
      <c r="K9" s="1">
        <f t="shared" si="0"/>
        <v>-1.5816419514071804</v>
      </c>
      <c r="L9" s="1">
        <f t="shared" si="0"/>
        <v>-1.5771092266803621</v>
      </c>
      <c r="M9" s="1">
        <f t="shared" si="0"/>
        <v>-0.46035528309816809</v>
      </c>
      <c r="N9" s="8">
        <f t="shared" si="1"/>
        <v>0</v>
      </c>
      <c r="O9" s="1">
        <f t="shared" si="2"/>
        <v>0.10064131498066897</v>
      </c>
      <c r="P9" s="1">
        <f t="shared" si="2"/>
        <v>0.10109852978924332</v>
      </c>
      <c r="Q9" s="1">
        <f t="shared" si="2"/>
        <v>0.30884808674719361</v>
      </c>
      <c r="R9" s="8">
        <f t="shared" si="2"/>
        <v>0.48941206848289415</v>
      </c>
      <c r="S9" s="1">
        <f t="shared" si="3"/>
        <v>-110.22096199316078</v>
      </c>
    </row>
    <row r="10" spans="2:19" x14ac:dyDescent="0.2">
      <c r="B10" s="1">
        <v>4</v>
      </c>
      <c r="C10" s="4">
        <v>288</v>
      </c>
      <c r="D10" s="4">
        <v>191</v>
      </c>
      <c r="E10" s="4">
        <v>250</v>
      </c>
      <c r="G10" s="1">
        <v>2</v>
      </c>
      <c r="H10" s="1">
        <v>44</v>
      </c>
      <c r="I10" s="1">
        <v>10</v>
      </c>
      <c r="J10" s="8">
        <v>44</v>
      </c>
      <c r="K10" s="1">
        <f t="shared" si="0"/>
        <v>-1.7070330776987928</v>
      </c>
      <c r="L10" s="1">
        <f t="shared" si="0"/>
        <v>-0.28558062587675748</v>
      </c>
      <c r="M10" s="1">
        <f t="shared" si="0"/>
        <v>-1.3882496176560977</v>
      </c>
      <c r="N10" s="8">
        <f t="shared" si="1"/>
        <v>0</v>
      </c>
      <c r="O10" s="1">
        <f t="shared" si="2"/>
        <v>8.3117442595010527E-2</v>
      </c>
      <c r="P10" s="1">
        <f t="shared" si="2"/>
        <v>0.34436668365337614</v>
      </c>
      <c r="Q10" s="1">
        <f t="shared" si="2"/>
        <v>0.1143241733407751</v>
      </c>
      <c r="R10" s="8">
        <f t="shared" si="2"/>
        <v>0.45819170041083812</v>
      </c>
      <c r="S10" s="1">
        <f t="shared" si="3"/>
        <v>-107.90887212960578</v>
      </c>
    </row>
    <row r="11" spans="2:19" x14ac:dyDescent="0.2">
      <c r="B11" s="1">
        <v>5</v>
      </c>
      <c r="C11" s="4">
        <v>162</v>
      </c>
      <c r="D11" s="4">
        <v>224</v>
      </c>
      <c r="E11" s="4">
        <v>221</v>
      </c>
      <c r="G11" s="1">
        <v>30</v>
      </c>
      <c r="H11" s="1">
        <v>16</v>
      </c>
      <c r="I11" s="1">
        <v>17</v>
      </c>
      <c r="J11" s="8">
        <v>37</v>
      </c>
      <c r="K11" s="1">
        <f t="shared" si="0"/>
        <v>-0.12710488642448015</v>
      </c>
      <c r="L11" s="1">
        <f t="shared" si="0"/>
        <v>-0.6993713426390773</v>
      </c>
      <c r="M11" s="1">
        <f t="shared" si="0"/>
        <v>-1.0246153514104226</v>
      </c>
      <c r="N11" s="8">
        <f t="shared" si="1"/>
        <v>0</v>
      </c>
      <c r="O11" s="1">
        <f t="shared" si="2"/>
        <v>0.32181613921596797</v>
      </c>
      <c r="P11" s="1">
        <f t="shared" si="2"/>
        <v>0.18158319621419267</v>
      </c>
      <c r="Q11" s="1">
        <f t="shared" si="2"/>
        <v>0.13116681646761008</v>
      </c>
      <c r="R11" s="8">
        <f t="shared" si="2"/>
        <v>0.36543384810222929</v>
      </c>
      <c r="S11" s="1">
        <f t="shared" si="3"/>
        <v>-133.08854968067442</v>
      </c>
    </row>
    <row r="12" spans="2:19" x14ac:dyDescent="0.2">
      <c r="B12" s="1">
        <v>6</v>
      </c>
      <c r="C12" s="4">
        <v>172</v>
      </c>
      <c r="D12" s="4">
        <v>249</v>
      </c>
      <c r="E12" s="4">
        <v>157</v>
      </c>
      <c r="G12" s="1">
        <v>23</v>
      </c>
      <c r="H12" s="1">
        <v>15</v>
      </c>
      <c r="I12" s="1">
        <v>24</v>
      </c>
      <c r="J12" s="8">
        <v>38</v>
      </c>
      <c r="K12" s="1">
        <f t="shared" si="0"/>
        <v>-0.25249601271609201</v>
      </c>
      <c r="L12" s="1">
        <f t="shared" si="0"/>
        <v>-1.0128491583681076</v>
      </c>
      <c r="M12" s="1">
        <f t="shared" si="0"/>
        <v>-0.22211214314410488</v>
      </c>
      <c r="N12" s="8">
        <f t="shared" si="1"/>
        <v>0</v>
      </c>
      <c r="O12" s="1">
        <f t="shared" si="2"/>
        <v>0.26415990641330594</v>
      </c>
      <c r="P12" s="1">
        <f t="shared" si="2"/>
        <v>0.12349510013236796</v>
      </c>
      <c r="Q12" s="1">
        <f t="shared" si="2"/>
        <v>0.27230928444017816</v>
      </c>
      <c r="R12" s="8">
        <f t="shared" si="2"/>
        <v>0.34003570901414804</v>
      </c>
      <c r="S12" s="1">
        <f t="shared" si="3"/>
        <v>-134.20130114091302</v>
      </c>
    </row>
    <row r="13" spans="2:19" x14ac:dyDescent="0.2">
      <c r="B13" s="1">
        <v>7</v>
      </c>
      <c r="C13" s="4">
        <v>167</v>
      </c>
      <c r="D13" s="4">
        <v>251</v>
      </c>
      <c r="E13" s="4">
        <v>169</v>
      </c>
      <c r="G13" s="1">
        <v>24</v>
      </c>
      <c r="H13" s="1">
        <v>12</v>
      </c>
      <c r="I13" s="1">
        <v>25</v>
      </c>
      <c r="J13" s="8">
        <v>39</v>
      </c>
      <c r="K13" s="1">
        <f t="shared" si="0"/>
        <v>-0.1898004495702863</v>
      </c>
      <c r="L13" s="1">
        <f t="shared" si="0"/>
        <v>-1.03792738362643</v>
      </c>
      <c r="M13" s="1">
        <f t="shared" si="0"/>
        <v>-0.37258149469403956</v>
      </c>
      <c r="N13" s="8">
        <f t="shared" si="1"/>
        <v>0</v>
      </c>
      <c r="O13" s="1">
        <f t="shared" si="2"/>
        <v>0.28816989764002521</v>
      </c>
      <c r="P13" s="1">
        <f t="shared" si="2"/>
        <v>0.12339903539015587</v>
      </c>
      <c r="Q13" s="1">
        <f t="shared" si="2"/>
        <v>0.24003126445915704</v>
      </c>
      <c r="R13" s="8">
        <f t="shared" si="2"/>
        <v>0.34839980251066199</v>
      </c>
      <c r="S13" s="1">
        <f t="shared" si="3"/>
        <v>-131.76533684560502</v>
      </c>
    </row>
    <row r="14" spans="2:19" x14ac:dyDescent="0.2">
      <c r="B14" s="1">
        <v>8</v>
      </c>
      <c r="C14" s="4">
        <v>213</v>
      </c>
      <c r="D14" s="4">
        <v>255</v>
      </c>
      <c r="E14" s="4">
        <v>158</v>
      </c>
      <c r="G14" s="1">
        <v>21</v>
      </c>
      <c r="H14" s="1">
        <v>25</v>
      </c>
      <c r="I14" s="1">
        <v>9</v>
      </c>
      <c r="J14" s="8">
        <v>45</v>
      </c>
      <c r="K14" s="1">
        <f t="shared" si="0"/>
        <v>-0.76659963051170177</v>
      </c>
      <c r="L14" s="1">
        <f t="shared" si="0"/>
        <v>-1.0880838341430747</v>
      </c>
      <c r="M14" s="1">
        <f t="shared" si="0"/>
        <v>-0.23465125577326607</v>
      </c>
      <c r="N14" s="8">
        <f t="shared" si="1"/>
        <v>0</v>
      </c>
      <c r="O14" s="1">
        <f t="shared" si="2"/>
        <v>0.17921941884035458</v>
      </c>
      <c r="P14" s="1">
        <f t="shared" si="2"/>
        <v>0.12994699741200005</v>
      </c>
      <c r="Q14" s="1">
        <f t="shared" si="2"/>
        <v>0.305075483683031</v>
      </c>
      <c r="R14" s="8">
        <f t="shared" si="2"/>
        <v>0.38575810006461442</v>
      </c>
      <c r="S14" s="1">
        <f t="shared" si="3"/>
        <v>-140.66702836989077</v>
      </c>
    </row>
  </sheetData>
  <mergeCells count="3">
    <mergeCell ref="G5:J5"/>
    <mergeCell ref="K5:N5"/>
    <mergeCell ref="O5:R5"/>
  </mergeCells>
  <phoneticPr fontId="1" type="noConversion"/>
  <printOptions headings="1" gridLines="1"/>
  <pageMargins left="0.75" right="0.75" top="1" bottom="1" header="0.5" footer="0.5"/>
  <pageSetup scale="4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B1:S14"/>
  <sheetViews>
    <sheetView workbookViewId="0"/>
    <sheetView workbookViewId="1">
      <selection activeCell="G3" sqref="G3:G4"/>
    </sheetView>
  </sheetViews>
  <sheetFormatPr defaultRowHeight="12.75" x14ac:dyDescent="0.2"/>
  <cols>
    <col min="1" max="1" width="9.140625" style="1"/>
    <col min="2" max="2" width="12.140625" style="1" customWidth="1"/>
    <col min="3" max="6" width="9.28515625" style="1" customWidth="1"/>
    <col min="7" max="18" width="7.5703125" style="1" customWidth="1"/>
    <col min="19" max="19" width="10.7109375" style="1" customWidth="1"/>
    <col min="20" max="16384" width="9.140625" style="1"/>
  </cols>
  <sheetData>
    <row r="1" spans="2:19" x14ac:dyDescent="0.2">
      <c r="C1" s="5" t="s">
        <v>0</v>
      </c>
      <c r="D1" s="5" t="s">
        <v>1</v>
      </c>
      <c r="E1" s="5" t="s">
        <v>2</v>
      </c>
      <c r="F1" s="5" t="s">
        <v>3</v>
      </c>
    </row>
    <row r="2" spans="2:19" x14ac:dyDescent="0.2">
      <c r="B2" s="3" t="s">
        <v>4</v>
      </c>
      <c r="C2" s="4">
        <v>180</v>
      </c>
      <c r="D2" s="4">
        <v>160</v>
      </c>
      <c r="E2" s="4">
        <v>155</v>
      </c>
    </row>
    <row r="3" spans="2:19" x14ac:dyDescent="0.2">
      <c r="B3" s="3" t="s">
        <v>5</v>
      </c>
      <c r="C3" s="1">
        <v>-0.66432761202428503</v>
      </c>
      <c r="D3" s="1">
        <v>-0.99853065677153152</v>
      </c>
      <c r="E3" s="1">
        <v>-0.78495506421924977</v>
      </c>
      <c r="F3" s="1">
        <v>0</v>
      </c>
      <c r="S3" s="1" t="s">
        <v>10</v>
      </c>
    </row>
    <row r="4" spans="2:19" x14ac:dyDescent="0.2">
      <c r="B4" s="3" t="s">
        <v>6</v>
      </c>
      <c r="C4" s="1">
        <v>0</v>
      </c>
      <c r="D4" s="1">
        <v>0</v>
      </c>
      <c r="E4" s="1">
        <f>C4</f>
        <v>0</v>
      </c>
      <c r="S4" s="1">
        <f>SUM(S7:S14)</f>
        <v>-1045.0298695255692</v>
      </c>
    </row>
    <row r="5" spans="2:19" x14ac:dyDescent="0.2">
      <c r="G5" s="9" t="s">
        <v>8</v>
      </c>
      <c r="H5" s="9"/>
      <c r="I5" s="9"/>
      <c r="J5" s="10"/>
      <c r="K5" s="9" t="s">
        <v>8</v>
      </c>
      <c r="L5" s="9"/>
      <c r="M5" s="9"/>
      <c r="N5" s="10"/>
      <c r="O5" s="11" t="s">
        <v>9</v>
      </c>
      <c r="P5" s="12"/>
      <c r="Q5" s="12"/>
      <c r="R5" s="10"/>
    </row>
    <row r="6" spans="2:19" x14ac:dyDescent="0.2">
      <c r="B6" s="3" t="s">
        <v>7</v>
      </c>
      <c r="C6" s="5" t="s">
        <v>0</v>
      </c>
      <c r="D6" s="5" t="s">
        <v>1</v>
      </c>
      <c r="E6" s="5" t="s">
        <v>2</v>
      </c>
      <c r="G6" s="5" t="s">
        <v>0</v>
      </c>
      <c r="H6" s="5" t="s">
        <v>1</v>
      </c>
      <c r="I6" s="5" t="s">
        <v>2</v>
      </c>
      <c r="J6" s="6" t="s">
        <v>3</v>
      </c>
      <c r="K6" s="5" t="s">
        <v>0</v>
      </c>
      <c r="L6" s="5" t="s">
        <v>1</v>
      </c>
      <c r="M6" s="5" t="s">
        <v>2</v>
      </c>
      <c r="N6" s="6" t="s">
        <v>3</v>
      </c>
      <c r="O6" s="5" t="s">
        <v>0</v>
      </c>
      <c r="P6" s="5" t="s">
        <v>1</v>
      </c>
      <c r="Q6" s="5" t="s">
        <v>2</v>
      </c>
      <c r="R6" s="6" t="s">
        <v>3</v>
      </c>
      <c r="S6" s="7" t="s">
        <v>11</v>
      </c>
    </row>
    <row r="7" spans="2:19" x14ac:dyDescent="0.2">
      <c r="B7" s="1">
        <v>1</v>
      </c>
      <c r="C7" s="4">
        <v>221</v>
      </c>
      <c r="D7" s="4">
        <v>267</v>
      </c>
      <c r="E7" s="4">
        <v>275</v>
      </c>
      <c r="G7" s="1">
        <v>28</v>
      </c>
      <c r="H7" s="1">
        <v>11</v>
      </c>
      <c r="I7" s="1">
        <v>14</v>
      </c>
      <c r="J7" s="8">
        <v>47</v>
      </c>
      <c r="K7" s="1">
        <f t="shared" ref="K7:M14" si="0">C$3+C$4*C7</f>
        <v>-0.66432761202428503</v>
      </c>
      <c r="L7" s="1">
        <f t="shared" si="0"/>
        <v>-0.99853065677153152</v>
      </c>
      <c r="M7" s="1">
        <f t="shared" si="0"/>
        <v>-0.78495506421924977</v>
      </c>
      <c r="N7" s="8">
        <f t="shared" ref="N7:N14" si="1">$F$3</f>
        <v>0</v>
      </c>
      <c r="O7" s="1">
        <f t="shared" ref="O7:R14" si="2">EXP(K7)/(EXP($K7)+EXP($L7)+EXP($M7)+EXP($N7))</f>
        <v>0.2199999283478028</v>
      </c>
      <c r="P7" s="1">
        <f t="shared" si="2"/>
        <v>0.15749979802962161</v>
      </c>
      <c r="Q7" s="1">
        <f t="shared" si="2"/>
        <v>0.19500004093085366</v>
      </c>
      <c r="R7" s="8">
        <f t="shared" si="2"/>
        <v>0.42750023269172188</v>
      </c>
      <c r="S7" s="1">
        <f t="shared" ref="S7:S14" si="3">G7*LN(O7)+H7*LN(P7)+I7*LN(Q7)+J7*LN(R7)</f>
        <v>-125.55442588997121</v>
      </c>
    </row>
    <row r="8" spans="2:19" x14ac:dyDescent="0.2">
      <c r="B8" s="1">
        <v>2</v>
      </c>
      <c r="C8" s="4">
        <v>193</v>
      </c>
      <c r="D8" s="4">
        <v>295</v>
      </c>
      <c r="E8" s="4">
        <v>275</v>
      </c>
      <c r="G8" s="1">
        <v>38</v>
      </c>
      <c r="H8" s="1">
        <v>1</v>
      </c>
      <c r="I8" s="1">
        <v>14</v>
      </c>
      <c r="J8" s="8">
        <v>47</v>
      </c>
      <c r="K8" s="1">
        <f t="shared" si="0"/>
        <v>-0.66432761202428503</v>
      </c>
      <c r="L8" s="1">
        <f t="shared" si="0"/>
        <v>-0.99853065677153152</v>
      </c>
      <c r="M8" s="1">
        <f t="shared" si="0"/>
        <v>-0.78495506421924977</v>
      </c>
      <c r="N8" s="8">
        <f t="shared" si="1"/>
        <v>0</v>
      </c>
      <c r="O8" s="1">
        <f t="shared" si="2"/>
        <v>0.2199999283478028</v>
      </c>
      <c r="P8" s="1">
        <f t="shared" si="2"/>
        <v>0.15749979802962161</v>
      </c>
      <c r="Q8" s="1">
        <f t="shared" si="2"/>
        <v>0.19500004093085366</v>
      </c>
      <c r="R8" s="8">
        <f t="shared" si="2"/>
        <v>0.42750023269172188</v>
      </c>
      <c r="S8" s="1">
        <f t="shared" si="3"/>
        <v>-122.21239544249875</v>
      </c>
    </row>
    <row r="9" spans="2:19" x14ac:dyDescent="0.2">
      <c r="B9" s="1">
        <v>3</v>
      </c>
      <c r="C9" s="4">
        <v>278</v>
      </c>
      <c r="D9" s="4">
        <v>294</v>
      </c>
      <c r="E9" s="4">
        <v>176</v>
      </c>
      <c r="G9" s="1">
        <v>10</v>
      </c>
      <c r="H9" s="1">
        <v>2</v>
      </c>
      <c r="I9" s="1">
        <v>43</v>
      </c>
      <c r="J9" s="8">
        <v>45</v>
      </c>
      <c r="K9" s="1">
        <f t="shared" si="0"/>
        <v>-0.66432761202428503</v>
      </c>
      <c r="L9" s="1">
        <f t="shared" si="0"/>
        <v>-0.99853065677153152</v>
      </c>
      <c r="M9" s="1">
        <f t="shared" si="0"/>
        <v>-0.78495506421924977</v>
      </c>
      <c r="N9" s="8">
        <f t="shared" si="1"/>
        <v>0</v>
      </c>
      <c r="O9" s="1">
        <f t="shared" si="2"/>
        <v>0.2199999283478028</v>
      </c>
      <c r="P9" s="1">
        <f t="shared" si="2"/>
        <v>0.15749979802962161</v>
      </c>
      <c r="Q9" s="1">
        <f t="shared" si="2"/>
        <v>0.19500004093085366</v>
      </c>
      <c r="R9" s="8">
        <f t="shared" si="2"/>
        <v>0.42750023269172188</v>
      </c>
      <c r="S9" s="1">
        <f t="shared" si="3"/>
        <v>-127.37344982494855</v>
      </c>
    </row>
    <row r="10" spans="2:19" x14ac:dyDescent="0.2">
      <c r="B10" s="1">
        <v>4</v>
      </c>
      <c r="C10" s="4">
        <v>288</v>
      </c>
      <c r="D10" s="4">
        <v>191</v>
      </c>
      <c r="E10" s="4">
        <v>250</v>
      </c>
      <c r="G10" s="1">
        <v>2</v>
      </c>
      <c r="H10" s="1">
        <v>44</v>
      </c>
      <c r="I10" s="1">
        <v>10</v>
      </c>
      <c r="J10" s="8">
        <v>44</v>
      </c>
      <c r="K10" s="1">
        <f t="shared" si="0"/>
        <v>-0.66432761202428503</v>
      </c>
      <c r="L10" s="1">
        <f t="shared" si="0"/>
        <v>-0.99853065677153152</v>
      </c>
      <c r="M10" s="1">
        <f t="shared" si="0"/>
        <v>-0.78495506421924977</v>
      </c>
      <c r="N10" s="8">
        <f t="shared" si="1"/>
        <v>0</v>
      </c>
      <c r="O10" s="1">
        <f t="shared" si="2"/>
        <v>0.2199999283478028</v>
      </c>
      <c r="P10" s="1">
        <f t="shared" si="2"/>
        <v>0.15749979802962161</v>
      </c>
      <c r="Q10" s="1">
        <f t="shared" si="2"/>
        <v>0.19500004093085366</v>
      </c>
      <c r="R10" s="8">
        <f t="shared" si="2"/>
        <v>0.42750023269172188</v>
      </c>
      <c r="S10" s="1">
        <f t="shared" si="3"/>
        <v>-138.09359939392334</v>
      </c>
    </row>
    <row r="11" spans="2:19" x14ac:dyDescent="0.2">
      <c r="B11" s="1">
        <v>5</v>
      </c>
      <c r="C11" s="4">
        <v>162</v>
      </c>
      <c r="D11" s="4">
        <v>224</v>
      </c>
      <c r="E11" s="4">
        <v>221</v>
      </c>
      <c r="G11" s="1">
        <v>30</v>
      </c>
      <c r="H11" s="1">
        <v>16</v>
      </c>
      <c r="I11" s="1">
        <v>17</v>
      </c>
      <c r="J11" s="8">
        <v>37</v>
      </c>
      <c r="K11" s="1">
        <f t="shared" si="0"/>
        <v>-0.66432761202428503</v>
      </c>
      <c r="L11" s="1">
        <f t="shared" si="0"/>
        <v>-0.99853065677153152</v>
      </c>
      <c r="M11" s="1">
        <f t="shared" si="0"/>
        <v>-0.78495506421924977</v>
      </c>
      <c r="N11" s="8">
        <f t="shared" si="1"/>
        <v>0</v>
      </c>
      <c r="O11" s="1">
        <f t="shared" si="2"/>
        <v>0.2199999283478028</v>
      </c>
      <c r="P11" s="1">
        <f t="shared" si="2"/>
        <v>0.15749979802962161</v>
      </c>
      <c r="Q11" s="1">
        <f t="shared" si="2"/>
        <v>0.19500004093085366</v>
      </c>
      <c r="R11" s="8">
        <f t="shared" si="2"/>
        <v>0.42750023269172188</v>
      </c>
      <c r="S11" s="1">
        <f t="shared" si="3"/>
        <v>-134.23059959053521</v>
      </c>
    </row>
    <row r="12" spans="2:19" x14ac:dyDescent="0.2">
      <c r="B12" s="1">
        <v>6</v>
      </c>
      <c r="C12" s="4">
        <v>172</v>
      </c>
      <c r="D12" s="4">
        <v>249</v>
      </c>
      <c r="E12" s="4">
        <v>157</v>
      </c>
      <c r="G12" s="1">
        <v>23</v>
      </c>
      <c r="H12" s="1">
        <v>15</v>
      </c>
      <c r="I12" s="1">
        <v>24</v>
      </c>
      <c r="J12" s="8">
        <v>38</v>
      </c>
      <c r="K12" s="1">
        <f t="shared" si="0"/>
        <v>-0.66432761202428503</v>
      </c>
      <c r="L12" s="1">
        <f t="shared" si="0"/>
        <v>-0.99853065677153152</v>
      </c>
      <c r="M12" s="1">
        <f t="shared" si="0"/>
        <v>-0.78495506421924977</v>
      </c>
      <c r="N12" s="8">
        <f t="shared" si="1"/>
        <v>0</v>
      </c>
      <c r="O12" s="1">
        <f t="shared" si="2"/>
        <v>0.2199999283478028</v>
      </c>
      <c r="P12" s="1">
        <f t="shared" si="2"/>
        <v>0.15749979802962161</v>
      </c>
      <c r="Q12" s="1">
        <f t="shared" si="2"/>
        <v>0.19500004093085366</v>
      </c>
      <c r="R12" s="8">
        <f t="shared" si="2"/>
        <v>0.42750023269172188</v>
      </c>
      <c r="S12" s="1">
        <f t="shared" si="3"/>
        <v>-134.07646109912844</v>
      </c>
    </row>
    <row r="13" spans="2:19" x14ac:dyDescent="0.2">
      <c r="B13" s="1">
        <v>7</v>
      </c>
      <c r="C13" s="4">
        <v>167</v>
      </c>
      <c r="D13" s="4">
        <v>251</v>
      </c>
      <c r="E13" s="4">
        <v>169</v>
      </c>
      <c r="G13" s="1">
        <v>24</v>
      </c>
      <c r="H13" s="1">
        <v>12</v>
      </c>
      <c r="I13" s="1">
        <v>25</v>
      </c>
      <c r="J13" s="8">
        <v>39</v>
      </c>
      <c r="K13" s="1">
        <f t="shared" si="0"/>
        <v>-0.66432761202428503</v>
      </c>
      <c r="L13" s="1">
        <f t="shared" si="0"/>
        <v>-0.99853065677153152</v>
      </c>
      <c r="M13" s="1">
        <f t="shared" si="0"/>
        <v>-0.78495506421924977</v>
      </c>
      <c r="N13" s="8">
        <f t="shared" si="1"/>
        <v>0</v>
      </c>
      <c r="O13" s="1">
        <f t="shared" si="2"/>
        <v>0.2199999283478028</v>
      </c>
      <c r="P13" s="1">
        <f t="shared" si="2"/>
        <v>0.15749979802962161</v>
      </c>
      <c r="Q13" s="1">
        <f t="shared" si="2"/>
        <v>0.19500004093085366</v>
      </c>
      <c r="R13" s="8">
        <f t="shared" si="2"/>
        <v>0.42750023269172188</v>
      </c>
      <c r="S13" s="1">
        <f t="shared" si="3"/>
        <v>-132.53015180505736</v>
      </c>
    </row>
    <row r="14" spans="2:19" x14ac:dyDescent="0.2">
      <c r="B14" s="1">
        <v>8</v>
      </c>
      <c r="C14" s="4">
        <v>213</v>
      </c>
      <c r="D14" s="4">
        <v>255</v>
      </c>
      <c r="E14" s="4">
        <v>158</v>
      </c>
      <c r="G14" s="1">
        <v>21</v>
      </c>
      <c r="H14" s="1">
        <v>25</v>
      </c>
      <c r="I14" s="1">
        <v>9</v>
      </c>
      <c r="J14" s="8">
        <v>45</v>
      </c>
      <c r="K14" s="1">
        <f t="shared" si="0"/>
        <v>-0.66432761202428503</v>
      </c>
      <c r="L14" s="1">
        <f t="shared" si="0"/>
        <v>-0.99853065677153152</v>
      </c>
      <c r="M14" s="1">
        <f t="shared" si="0"/>
        <v>-0.78495506421924977</v>
      </c>
      <c r="N14" s="8">
        <f t="shared" si="1"/>
        <v>0</v>
      </c>
      <c r="O14" s="1">
        <f t="shared" si="2"/>
        <v>0.2199999283478028</v>
      </c>
      <c r="P14" s="1">
        <f t="shared" si="2"/>
        <v>0.15749979802962161</v>
      </c>
      <c r="Q14" s="1">
        <f t="shared" si="2"/>
        <v>0.19500004093085366</v>
      </c>
      <c r="R14" s="8">
        <f t="shared" si="2"/>
        <v>0.42750023269172188</v>
      </c>
      <c r="S14" s="1">
        <f t="shared" si="3"/>
        <v>-130.95878647950639</v>
      </c>
    </row>
  </sheetData>
  <mergeCells count="3">
    <mergeCell ref="G5:J5"/>
    <mergeCell ref="K5:N5"/>
    <mergeCell ref="O5:R5"/>
  </mergeCells>
  <printOptions headings="1" gridLines="1"/>
  <pageMargins left="0.75" right="0.75" top="1" bottom="1" header="0.5" footer="0.5"/>
  <pageSetup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Wartość marki i cena</vt:lpstr>
      <vt:lpstr>Wartość marki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2019-08-06T18:52:06Z</dcterms:created>
  <dcterms:modified xsi:type="dcterms:W3CDTF">2019-08-06T18:52:06Z</dcterms:modified>
</cp:coreProperties>
</file>