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filterPrivacy="1" codeName="Ten_skoroszyt" defaultThemeVersion="124226"/>
  <xr:revisionPtr revIDLastSave="0" documentId="13_ncr:1_{2C14D93C-E5E1-4940-A528-29B2A09C4B86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Cena">Arkusz1!$U$5:$U$16</definedName>
    <definedName name="Długość">Arkusz1!$T$5:$T$16</definedName>
    <definedName name="ListaCena">Arkusz1!$G$3:$H$15</definedName>
    <definedName name="ListaDługość">Arkusz1!$E$3:$F$15</definedName>
    <definedName name="ListaPasażerowie">Arkusz1!$I$3:$J$15</definedName>
    <definedName name="ListaPrędkość">Arkusz1!$C$3:$D$15</definedName>
    <definedName name="ListaSpalanie">Arkusz1!$A$3:$B$15</definedName>
    <definedName name="Pasażerowie">Arkusz1!$V$5:$V$16</definedName>
    <definedName name="Prędkość">Arkusz1!$S$5:$S$16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olver_adj" localSheetId="0" hidden="1">Arkusz1!$L$5:$P$16</definedName>
    <definedName name="solver_cvg" localSheetId="0" hidden="1">0.0001</definedName>
    <definedName name="solver_drv" localSheetId="0" hidden="1">1</definedName>
    <definedName name="solver_eng" localSheetId="0" hidden="1">3</definedName>
    <definedName name="solver_est" localSheetId="0" hidden="1">1</definedName>
    <definedName name="solver_itr" localSheetId="0" hidden="1">2147483647</definedName>
    <definedName name="solver_lhs1" localSheetId="0" hidden="1">Arkusz1!$L$5:$L$16</definedName>
    <definedName name="solver_lhs2" localSheetId="0" hidden="1">Arkusz1!$M$5:$M$16</definedName>
    <definedName name="solver_lhs3" localSheetId="0" hidden="1">Arkusz1!$N$5:$N$16</definedName>
    <definedName name="solver_lhs4" localSheetId="0" hidden="1">Arkusz1!$O$5:$O$16</definedName>
    <definedName name="solver_lhs5" localSheetId="0" hidden="1">Arkusz1!$P$5:$P$16</definedName>
    <definedName name="solver_mip" localSheetId="0" hidden="1">2147483647</definedName>
    <definedName name="solver_mni" localSheetId="0" hidden="1">30</definedName>
    <definedName name="solver_mrt" localSheetId="0" hidden="1">0.5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5</definedName>
    <definedName name="solver_nwt" localSheetId="0" hidden="1">1</definedName>
    <definedName name="solver_opt" localSheetId="0" hidden="1">Arkusz1!$Q$27</definedName>
    <definedName name="solver_pre" localSheetId="0" hidden="1">0.000001</definedName>
    <definedName name="solver_rbv" localSheetId="0" hidden="1">1</definedName>
    <definedName name="solver_rel1" localSheetId="0" hidden="1">6</definedName>
    <definedName name="solver_rel2" localSheetId="0" hidden="1">6</definedName>
    <definedName name="solver_rel3" localSheetId="0" hidden="1">6</definedName>
    <definedName name="solver_rel4" localSheetId="0" hidden="1">6</definedName>
    <definedName name="solver_rel5" localSheetId="0" hidden="1">6</definedName>
    <definedName name="solver_rhs1" localSheetId="0" hidden="1">Wszystkie inne</definedName>
    <definedName name="solver_rhs2" localSheetId="0" hidden="1">Wszystkie inne</definedName>
    <definedName name="solver_rhs3" localSheetId="0" hidden="1">Wszystkie inne</definedName>
    <definedName name="solver_rhs4" localSheetId="0" hidden="1">Wszystkie inne</definedName>
    <definedName name="solver_rhs5" localSheetId="0" hidden="1">Wszystkie inne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  <definedName name="Spalanie">Arkusz1!$R$5:$R$16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2" i="1" l="1"/>
  <c r="U2" i="1"/>
  <c r="T2" i="1"/>
  <c r="S2" i="1"/>
  <c r="R2" i="1"/>
  <c r="U14" i="1"/>
  <c r="R5" i="1"/>
  <c r="T6" i="1"/>
  <c r="U11" i="1"/>
  <c r="S11" i="1"/>
  <c r="T14" i="1"/>
  <c r="T8" i="1"/>
  <c r="V5" i="1"/>
  <c r="U5" i="1"/>
  <c r="V6" i="1"/>
  <c r="R10" i="1"/>
  <c r="R12" i="1"/>
  <c r="V14" i="1"/>
  <c r="R11" i="1"/>
  <c r="V16" i="1"/>
  <c r="U12" i="1"/>
  <c r="R16" i="1"/>
  <c r="T13" i="1"/>
  <c r="S16" i="1"/>
  <c r="T11" i="1"/>
  <c r="V8" i="1"/>
  <c r="U16" i="1"/>
  <c r="U10" i="1"/>
  <c r="T10" i="1"/>
  <c r="U7" i="1"/>
  <c r="S9" i="1"/>
  <c r="R14" i="1"/>
  <c r="R8" i="1"/>
  <c r="R15" i="1"/>
  <c r="S14" i="1"/>
  <c r="U13" i="1"/>
  <c r="U15" i="1"/>
  <c r="S15" i="1"/>
  <c r="T7" i="1"/>
  <c r="T12" i="1"/>
  <c r="T9" i="1"/>
  <c r="R9" i="1"/>
  <c r="S12" i="1"/>
  <c r="S6" i="1"/>
  <c r="V12" i="1"/>
  <c r="V7" i="1"/>
  <c r="V11" i="1"/>
  <c r="V9" i="1"/>
  <c r="V15" i="1"/>
  <c r="U6" i="1"/>
  <c r="T16" i="1"/>
  <c r="S8" i="1"/>
  <c r="R7" i="1"/>
  <c r="R13" i="1"/>
  <c r="S10" i="1"/>
  <c r="U8" i="1"/>
  <c r="V13" i="1"/>
  <c r="T5" i="1"/>
  <c r="S7" i="1"/>
  <c r="T15" i="1"/>
  <c r="S5" i="1"/>
  <c r="R6" i="1"/>
  <c r="U9" i="1"/>
  <c r="V10" i="1"/>
  <c r="S13" i="1"/>
  <c r="Y15" i="1" l="1"/>
  <c r="Y11" i="1"/>
  <c r="Y7" i="1"/>
  <c r="Y14" i="1"/>
  <c r="Y10" i="1"/>
  <c r="Y6" i="1"/>
  <c r="Y13" i="1"/>
  <c r="Y9" i="1"/>
  <c r="Y16" i="1"/>
  <c r="Y12" i="1"/>
  <c r="Y8" i="1"/>
  <c r="Y5" i="1"/>
  <c r="X13" i="1"/>
  <c r="X9" i="1"/>
  <c r="X16" i="1"/>
  <c r="X12" i="1"/>
  <c r="X8" i="1"/>
  <c r="X15" i="1"/>
  <c r="X11" i="1"/>
  <c r="X7" i="1"/>
  <c r="X14" i="1"/>
  <c r="X10" i="1"/>
  <c r="X6" i="1"/>
  <c r="X5" i="1"/>
  <c r="W15" i="1"/>
  <c r="W11" i="1"/>
  <c r="W7" i="1"/>
  <c r="W14" i="1"/>
  <c r="W10" i="1"/>
  <c r="W6" i="1"/>
  <c r="W13" i="1"/>
  <c r="W9" i="1"/>
  <c r="W16" i="1"/>
  <c r="W12" i="1"/>
  <c r="W8" i="1"/>
  <c r="W5" i="1"/>
  <c r="P20" i="1"/>
  <c r="P23" i="1"/>
  <c r="S23" i="1"/>
  <c r="R21" i="1"/>
  <c r="S21" i="1"/>
  <c r="S22" i="1"/>
  <c r="P22" i="1"/>
  <c r="R23" i="1"/>
  <c r="T23" i="1"/>
  <c r="T24" i="1"/>
  <c r="R20" i="1"/>
  <c r="R22" i="1"/>
  <c r="S20" i="1"/>
  <c r="Q24" i="1"/>
  <c r="P21" i="1"/>
  <c r="P24" i="1"/>
  <c r="Q23" i="1"/>
  <c r="R24" i="1"/>
  <c r="Q21" i="1"/>
  <c r="S24" i="1"/>
  <c r="Q22" i="1"/>
  <c r="T22" i="1"/>
  <c r="T20" i="1"/>
  <c r="T21" i="1"/>
  <c r="P27" i="1" l="1"/>
  <c r="Q20" i="1" l="1"/>
  <c r="O27" i="1" l="1"/>
  <c r="Q27" i="1" s="1"/>
</calcChain>
</file>

<file path=xl/sharedStrings.xml><?xml version="1.0" encoding="utf-8"?>
<sst xmlns="http://schemas.openxmlformats.org/spreadsheetml/2006/main" count="36" uniqueCount="14">
  <si>
    <t>Długość</t>
  </si>
  <si>
    <t>Cena</t>
  </si>
  <si>
    <t>Spalanie</t>
  </si>
  <si>
    <t>Prędkość</t>
  </si>
  <si>
    <t>Pasażerowie</t>
  </si>
  <si>
    <t>Kody</t>
  </si>
  <si>
    <t>Wartości</t>
  </si>
  <si>
    <t>Spal. 8, dł. 4,2 m</t>
  </si>
  <si>
    <t xml:space="preserve">Pr. 230, dł. 4,2, cena 75 </t>
  </si>
  <si>
    <t>Spal. 8, pr. 230</t>
  </si>
  <si>
    <t>Profil
odrzucony</t>
  </si>
  <si>
    <t>Śr. korelacja</t>
  </si>
  <si>
    <t>Kara</t>
  </si>
  <si>
    <t>Cel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</si>
</sst>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1" fillId="2" borderId="0" xfId="0" applyFont="1" applyFill="1"/>
    <xf numFmtId="1" fontId="1" fillId="0" borderId="0" xfId="0" applyNumberFormat="1" applyFont="1"/>
    <xf numFmtId="0" fontId="1" fillId="0" borderId="0" xfId="0" applyFont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2:Y27"/>
  <sheetViews>
    <sheetView tabSelected="1" topLeftCell="G1" workbookViewId="0">
      <selection activeCell="Q20" sqref="Q20"/>
    </sheetView>
  </sheetViews>
  <sheetFormatPr defaultRowHeight="15" x14ac:dyDescent="0.25"/>
  <cols>
    <col min="1" max="1" width="3" style="1" bestFit="1" customWidth="1"/>
    <col min="2" max="2" width="10.140625" style="1" customWidth="1"/>
    <col min="3" max="3" width="8.85546875" style="1" customWidth="1"/>
    <col min="4" max="4" width="10" style="1" customWidth="1"/>
    <col min="5" max="5" width="8.85546875" style="1" customWidth="1"/>
    <col min="6" max="6" width="9" style="1" customWidth="1"/>
    <col min="7" max="7" width="8.85546875" style="1" customWidth="1"/>
    <col min="8" max="8" width="7.7109375" style="1" customWidth="1"/>
    <col min="9" max="9" width="8.85546875" style="1" customWidth="1"/>
    <col min="10" max="10" width="11.85546875" style="1" customWidth="1"/>
    <col min="11" max="12" width="9.140625" style="1"/>
    <col min="13" max="13" width="8.85546875" style="1" bestFit="1" customWidth="1"/>
    <col min="14" max="14" width="9.140625" style="1"/>
    <col min="15" max="15" width="13.140625" style="1" customWidth="1"/>
    <col min="16" max="16" width="12" style="1" customWidth="1"/>
    <col min="17" max="18" width="9.140625" style="1"/>
    <col min="19" max="19" width="10.42578125" style="1" customWidth="1"/>
    <col min="20" max="20" width="11.85546875" style="1" bestFit="1" customWidth="1"/>
    <col min="21" max="21" width="6.28515625" style="1" customWidth="1"/>
    <col min="22" max="22" width="11.85546875" style="1" customWidth="1"/>
    <col min="23" max="23" width="10.7109375" style="1" customWidth="1"/>
    <col min="24" max="24" width="11.5703125" style="1" customWidth="1"/>
    <col min="25" max="25" width="10.85546875" style="1" customWidth="1"/>
    <col min="26" max="16384" width="9.140625" style="1"/>
  </cols>
  <sheetData>
    <row r="2" spans="1:25" x14ac:dyDescent="0.25">
      <c r="R2" s="1" t="str">
        <f>"Lista"&amp;R4</f>
        <v>ListaSpalanie</v>
      </c>
      <c r="S2" s="1" t="str">
        <f>"Lista"&amp;S4</f>
        <v>ListaPrędkość</v>
      </c>
      <c r="T2" s="1" t="str">
        <f>"Lista"&amp;T4</f>
        <v>ListaDługość</v>
      </c>
      <c r="U2" s="1" t="str">
        <f>"Lista"&amp;U4</f>
        <v>ListaCena</v>
      </c>
      <c r="V2" s="1" t="str">
        <f>"Lista"&amp;V4</f>
        <v>ListaPasażerowie</v>
      </c>
    </row>
    <row r="3" spans="1:25" ht="30" x14ac:dyDescent="0.25">
      <c r="B3" s="2" t="s">
        <v>2</v>
      </c>
      <c r="D3" s="2" t="s">
        <v>3</v>
      </c>
      <c r="F3" s="1" t="s">
        <v>0</v>
      </c>
      <c r="H3" s="1" t="s">
        <v>1</v>
      </c>
      <c r="J3" s="2" t="s">
        <v>4</v>
      </c>
      <c r="L3" s="1" t="s">
        <v>5</v>
      </c>
      <c r="R3" s="1" t="s">
        <v>6</v>
      </c>
      <c r="W3" s="2" t="s">
        <v>10</v>
      </c>
      <c r="X3" s="2" t="s">
        <v>10</v>
      </c>
      <c r="Y3" s="2" t="s">
        <v>10</v>
      </c>
    </row>
    <row r="4" spans="1:25" ht="30" x14ac:dyDescent="0.25">
      <c r="A4" s="1">
        <v>1</v>
      </c>
      <c r="B4" s="1">
        <v>4</v>
      </c>
      <c r="C4" s="1">
        <v>1</v>
      </c>
      <c r="D4" s="1">
        <v>150</v>
      </c>
      <c r="E4" s="1">
        <v>1</v>
      </c>
      <c r="F4" s="1">
        <v>3.6</v>
      </c>
      <c r="G4" s="1">
        <v>1</v>
      </c>
      <c r="H4" s="1">
        <v>75</v>
      </c>
      <c r="I4" s="1">
        <v>1</v>
      </c>
      <c r="J4" s="1">
        <v>4</v>
      </c>
      <c r="L4" s="1" t="s">
        <v>2</v>
      </c>
      <c r="M4" s="2" t="s">
        <v>3</v>
      </c>
      <c r="N4" s="1" t="s">
        <v>0</v>
      </c>
      <c r="O4" s="1" t="s">
        <v>1</v>
      </c>
      <c r="P4" s="2" t="s">
        <v>4</v>
      </c>
      <c r="R4" s="1" t="s">
        <v>2</v>
      </c>
      <c r="S4" s="2" t="s">
        <v>3</v>
      </c>
      <c r="T4" s="1" t="s">
        <v>0</v>
      </c>
      <c r="U4" s="1" t="s">
        <v>1</v>
      </c>
      <c r="V4" s="2" t="s">
        <v>4</v>
      </c>
      <c r="W4" s="2" t="s">
        <v>7</v>
      </c>
      <c r="X4" s="2" t="s">
        <v>8</v>
      </c>
      <c r="Y4" s="2" t="s">
        <v>9</v>
      </c>
    </row>
    <row r="5" spans="1:25" x14ac:dyDescent="0.25">
      <c r="A5" s="1">
        <v>2</v>
      </c>
      <c r="B5" s="1">
        <v>4</v>
      </c>
      <c r="C5" s="1">
        <v>2</v>
      </c>
      <c r="D5" s="1">
        <v>150</v>
      </c>
      <c r="E5" s="1">
        <v>2</v>
      </c>
      <c r="F5" s="1">
        <v>3.6</v>
      </c>
      <c r="G5" s="1">
        <v>2</v>
      </c>
      <c r="H5" s="1">
        <v>75</v>
      </c>
      <c r="I5" s="1">
        <v>2</v>
      </c>
      <c r="J5" s="1">
        <v>4</v>
      </c>
      <c r="L5" s="3">
        <v>7</v>
      </c>
      <c r="M5" s="3">
        <v>1</v>
      </c>
      <c r="N5" s="3">
        <v>8</v>
      </c>
      <c r="O5" s="3">
        <v>4</v>
      </c>
      <c r="P5" s="3">
        <v>6</v>
      </c>
      <c r="R5" s="1">
        <f ca="1">VLOOKUP(L5,INDIRECT(R$2),2,FALSE)</f>
        <v>8</v>
      </c>
      <c r="S5" s="1">
        <f t="shared" ref="S5:V5" ca="1" si="0">VLOOKUP(M5,INDIRECT(S$2),2,FALSE)</f>
        <v>150</v>
      </c>
      <c r="T5" s="1">
        <f t="shared" ca="1" si="0"/>
        <v>4.2</v>
      </c>
      <c r="U5" s="1">
        <f t="shared" ca="1" si="0"/>
        <v>75</v>
      </c>
      <c r="V5" s="1">
        <f t="shared" ca="1" si="0"/>
        <v>5</v>
      </c>
      <c r="W5" s="1">
        <f ca="1">COUNTIFS(R5,40,V5,6,T5,14)</f>
        <v>0</v>
      </c>
      <c r="X5" s="1">
        <f ca="1">COUNTIFS(T5,14,S5,150,U5,20)</f>
        <v>0</v>
      </c>
      <c r="Y5" s="1">
        <f ca="1">COUNTIFS(R5,40,S5,150)</f>
        <v>0</v>
      </c>
    </row>
    <row r="6" spans="1:25" x14ac:dyDescent="0.25">
      <c r="A6" s="1">
        <v>3</v>
      </c>
      <c r="B6" s="1">
        <v>4</v>
      </c>
      <c r="C6" s="1">
        <v>3</v>
      </c>
      <c r="D6" s="1">
        <v>150</v>
      </c>
      <c r="E6" s="1">
        <v>3</v>
      </c>
      <c r="F6" s="1">
        <v>3.6</v>
      </c>
      <c r="G6" s="1">
        <v>3</v>
      </c>
      <c r="H6" s="1">
        <v>75</v>
      </c>
      <c r="I6" s="1">
        <v>3</v>
      </c>
      <c r="J6" s="1">
        <v>4</v>
      </c>
      <c r="L6" s="3">
        <v>2</v>
      </c>
      <c r="M6" s="3">
        <v>10</v>
      </c>
      <c r="N6" s="3">
        <v>9</v>
      </c>
      <c r="O6" s="3">
        <v>12</v>
      </c>
      <c r="P6" s="3">
        <v>9</v>
      </c>
      <c r="R6" s="1">
        <f t="shared" ref="R6:R16" ca="1" si="1">VLOOKUP(L6,INDIRECT(R$2),2,FALSE)</f>
        <v>4</v>
      </c>
      <c r="S6" s="1">
        <f t="shared" ref="S6:S16" ca="1" si="2">VLOOKUP(M6,INDIRECT(S$2),2,FALSE)</f>
        <v>230</v>
      </c>
      <c r="T6" s="1">
        <f t="shared" ref="T6:T16" ca="1" si="3">VLOOKUP(N6,INDIRECT(T$2),2,FALSE)</f>
        <v>4.2</v>
      </c>
      <c r="U6" s="1">
        <f t="shared" ref="U6:U16" ca="1" si="4">VLOOKUP(O6,INDIRECT(U$2),2,FALSE)</f>
        <v>120</v>
      </c>
      <c r="V6" s="1">
        <f t="shared" ref="V6:V16" ca="1" si="5">VLOOKUP(P6,INDIRECT(V$2),2,FALSE)</f>
        <v>6</v>
      </c>
      <c r="W6" s="1">
        <f t="shared" ref="W6:W16" ca="1" si="6">COUNTIFS(R6,40,V6,6,T6,14)</f>
        <v>0</v>
      </c>
      <c r="X6" s="1">
        <f t="shared" ref="X6:X16" ca="1" si="7">COUNTIFS(T6,14,S6,150,U6,20)</f>
        <v>0</v>
      </c>
      <c r="Y6" s="1">
        <f t="shared" ref="Y6:Y16" ca="1" si="8">COUNTIFS(R6,40,S6,150)</f>
        <v>0</v>
      </c>
    </row>
    <row r="7" spans="1:25" x14ac:dyDescent="0.25">
      <c r="A7" s="1">
        <v>4</v>
      </c>
      <c r="B7" s="1">
        <v>4</v>
      </c>
      <c r="C7" s="1">
        <v>4</v>
      </c>
      <c r="D7" s="1">
        <v>150</v>
      </c>
      <c r="E7" s="1">
        <v>4</v>
      </c>
      <c r="F7" s="1">
        <v>3.6</v>
      </c>
      <c r="G7" s="1">
        <v>4</v>
      </c>
      <c r="H7" s="1">
        <v>75</v>
      </c>
      <c r="I7" s="1">
        <v>4</v>
      </c>
      <c r="J7" s="1">
        <v>4</v>
      </c>
      <c r="L7" s="3">
        <v>1</v>
      </c>
      <c r="M7" s="3">
        <v>12</v>
      </c>
      <c r="N7" s="3">
        <v>2</v>
      </c>
      <c r="O7" s="3">
        <v>10</v>
      </c>
      <c r="P7" s="3">
        <v>7</v>
      </c>
      <c r="R7" s="1">
        <f t="shared" ca="1" si="1"/>
        <v>4</v>
      </c>
      <c r="S7" s="1">
        <f t="shared" ca="1" si="2"/>
        <v>230</v>
      </c>
      <c r="T7" s="1">
        <f t="shared" ca="1" si="3"/>
        <v>3.6</v>
      </c>
      <c r="U7" s="1">
        <f t="shared" ca="1" si="4"/>
        <v>120</v>
      </c>
      <c r="V7" s="1">
        <f t="shared" ca="1" si="5"/>
        <v>5</v>
      </c>
      <c r="W7" s="1">
        <f t="shared" ca="1" si="6"/>
        <v>0</v>
      </c>
      <c r="X7" s="1">
        <f t="shared" ca="1" si="7"/>
        <v>0</v>
      </c>
      <c r="Y7" s="1">
        <f t="shared" ca="1" si="8"/>
        <v>0</v>
      </c>
    </row>
    <row r="8" spans="1:25" x14ac:dyDescent="0.25">
      <c r="A8" s="1">
        <v>5</v>
      </c>
      <c r="B8" s="1">
        <v>4</v>
      </c>
      <c r="C8" s="1">
        <v>5</v>
      </c>
      <c r="D8" s="1">
        <v>150</v>
      </c>
      <c r="E8" s="1">
        <v>5</v>
      </c>
      <c r="F8" s="1">
        <v>3.6</v>
      </c>
      <c r="G8" s="1">
        <v>5</v>
      </c>
      <c r="H8" s="1">
        <v>75</v>
      </c>
      <c r="I8" s="1">
        <v>5</v>
      </c>
      <c r="J8" s="1">
        <v>5</v>
      </c>
      <c r="L8" s="3">
        <v>3</v>
      </c>
      <c r="M8" s="3">
        <v>7</v>
      </c>
      <c r="N8" s="3">
        <v>4</v>
      </c>
      <c r="O8" s="3">
        <v>5</v>
      </c>
      <c r="P8" s="3">
        <v>2</v>
      </c>
      <c r="R8" s="1">
        <f t="shared" ca="1" si="1"/>
        <v>4</v>
      </c>
      <c r="S8" s="1">
        <f t="shared" ca="1" si="2"/>
        <v>230</v>
      </c>
      <c r="T8" s="1">
        <f t="shared" ca="1" si="3"/>
        <v>3.6</v>
      </c>
      <c r="U8" s="1">
        <f t="shared" ca="1" si="4"/>
        <v>75</v>
      </c>
      <c r="V8" s="1">
        <f t="shared" ca="1" si="5"/>
        <v>4</v>
      </c>
      <c r="W8" s="1">
        <f t="shared" ca="1" si="6"/>
        <v>0</v>
      </c>
      <c r="X8" s="1">
        <f t="shared" ca="1" si="7"/>
        <v>0</v>
      </c>
      <c r="Y8" s="1">
        <f t="shared" ca="1" si="8"/>
        <v>0</v>
      </c>
    </row>
    <row r="9" spans="1:25" x14ac:dyDescent="0.25">
      <c r="A9" s="1">
        <v>6</v>
      </c>
      <c r="B9" s="1">
        <v>4</v>
      </c>
      <c r="C9" s="1">
        <v>6</v>
      </c>
      <c r="D9" s="1">
        <v>150</v>
      </c>
      <c r="E9" s="1">
        <v>6</v>
      </c>
      <c r="F9" s="1">
        <v>3.6</v>
      </c>
      <c r="G9" s="1">
        <v>6</v>
      </c>
      <c r="H9" s="1">
        <v>75</v>
      </c>
      <c r="I9" s="1">
        <v>6</v>
      </c>
      <c r="J9" s="1">
        <v>5</v>
      </c>
      <c r="L9" s="3">
        <v>9</v>
      </c>
      <c r="M9" s="3">
        <v>3</v>
      </c>
      <c r="N9" s="3">
        <v>11</v>
      </c>
      <c r="O9" s="3">
        <v>1</v>
      </c>
      <c r="P9" s="3">
        <v>1</v>
      </c>
      <c r="R9" s="1">
        <f t="shared" ca="1" si="1"/>
        <v>8</v>
      </c>
      <c r="S9" s="1">
        <f t="shared" ca="1" si="2"/>
        <v>150</v>
      </c>
      <c r="T9" s="1">
        <f t="shared" ca="1" si="3"/>
        <v>4.2</v>
      </c>
      <c r="U9" s="1">
        <f t="shared" ca="1" si="4"/>
        <v>75</v>
      </c>
      <c r="V9" s="1">
        <f t="shared" ca="1" si="5"/>
        <v>4</v>
      </c>
      <c r="W9" s="1">
        <f t="shared" ca="1" si="6"/>
        <v>0</v>
      </c>
      <c r="X9" s="1">
        <f t="shared" ca="1" si="7"/>
        <v>0</v>
      </c>
      <c r="Y9" s="1">
        <f t="shared" ca="1" si="8"/>
        <v>0</v>
      </c>
    </row>
    <row r="10" spans="1:25" x14ac:dyDescent="0.25">
      <c r="A10" s="1">
        <v>7</v>
      </c>
      <c r="B10" s="1">
        <v>8</v>
      </c>
      <c r="C10" s="1">
        <v>7</v>
      </c>
      <c r="D10" s="1">
        <v>230</v>
      </c>
      <c r="E10" s="1">
        <v>7</v>
      </c>
      <c r="F10" s="1">
        <v>4.2</v>
      </c>
      <c r="G10" s="1">
        <v>7</v>
      </c>
      <c r="H10" s="1">
        <v>120</v>
      </c>
      <c r="I10" s="1">
        <v>7</v>
      </c>
      <c r="J10" s="1">
        <v>5</v>
      </c>
      <c r="L10" s="3">
        <v>5</v>
      </c>
      <c r="M10" s="3">
        <v>11</v>
      </c>
      <c r="N10" s="3">
        <v>10</v>
      </c>
      <c r="O10" s="3">
        <v>2</v>
      </c>
      <c r="P10" s="3">
        <v>11</v>
      </c>
      <c r="R10" s="1">
        <f t="shared" ca="1" si="1"/>
        <v>4</v>
      </c>
      <c r="S10" s="1">
        <f t="shared" ca="1" si="2"/>
        <v>230</v>
      </c>
      <c r="T10" s="1">
        <f t="shared" ca="1" si="3"/>
        <v>4.2</v>
      </c>
      <c r="U10" s="1">
        <f t="shared" ca="1" si="4"/>
        <v>75</v>
      </c>
      <c r="V10" s="1">
        <f t="shared" ca="1" si="5"/>
        <v>6</v>
      </c>
      <c r="W10" s="1">
        <f t="shared" ca="1" si="6"/>
        <v>0</v>
      </c>
      <c r="X10" s="1">
        <f t="shared" ca="1" si="7"/>
        <v>0</v>
      </c>
      <c r="Y10" s="1">
        <f t="shared" ca="1" si="8"/>
        <v>0</v>
      </c>
    </row>
    <row r="11" spans="1:25" x14ac:dyDescent="0.25">
      <c r="A11" s="1">
        <v>8</v>
      </c>
      <c r="B11" s="1">
        <v>8</v>
      </c>
      <c r="C11" s="1">
        <v>8</v>
      </c>
      <c r="D11" s="1">
        <v>230</v>
      </c>
      <c r="E11" s="1">
        <v>8</v>
      </c>
      <c r="F11" s="1">
        <v>4.2</v>
      </c>
      <c r="G11" s="1">
        <v>8</v>
      </c>
      <c r="H11" s="1">
        <v>120</v>
      </c>
      <c r="I11" s="1">
        <v>8</v>
      </c>
      <c r="J11" s="1">
        <v>5</v>
      </c>
      <c r="L11" s="3">
        <v>6</v>
      </c>
      <c r="M11" s="3">
        <v>9</v>
      </c>
      <c r="N11" s="3">
        <v>7</v>
      </c>
      <c r="O11" s="3">
        <v>7</v>
      </c>
      <c r="P11" s="3">
        <v>3</v>
      </c>
      <c r="R11" s="1">
        <f t="shared" ca="1" si="1"/>
        <v>4</v>
      </c>
      <c r="S11" s="1">
        <f t="shared" ca="1" si="2"/>
        <v>230</v>
      </c>
      <c r="T11" s="1">
        <f t="shared" ca="1" si="3"/>
        <v>4.2</v>
      </c>
      <c r="U11" s="1">
        <f t="shared" ca="1" si="4"/>
        <v>120</v>
      </c>
      <c r="V11" s="1">
        <f t="shared" ca="1" si="5"/>
        <v>4</v>
      </c>
      <c r="W11" s="1">
        <f t="shared" ca="1" si="6"/>
        <v>0</v>
      </c>
      <c r="X11" s="1">
        <f t="shared" ca="1" si="7"/>
        <v>0</v>
      </c>
      <c r="Y11" s="1">
        <f t="shared" ca="1" si="8"/>
        <v>0</v>
      </c>
    </row>
    <row r="12" spans="1:25" x14ac:dyDescent="0.25">
      <c r="A12" s="1">
        <v>9</v>
      </c>
      <c r="B12" s="1">
        <v>8</v>
      </c>
      <c r="C12" s="1">
        <v>9</v>
      </c>
      <c r="D12" s="1">
        <v>230</v>
      </c>
      <c r="E12" s="1">
        <v>9</v>
      </c>
      <c r="F12" s="1">
        <v>4.2</v>
      </c>
      <c r="G12" s="1">
        <v>9</v>
      </c>
      <c r="H12" s="1">
        <v>120</v>
      </c>
      <c r="I12" s="1">
        <v>9</v>
      </c>
      <c r="J12" s="1">
        <v>6</v>
      </c>
      <c r="L12" s="3">
        <v>10</v>
      </c>
      <c r="M12" s="3">
        <v>5</v>
      </c>
      <c r="N12" s="3">
        <v>6</v>
      </c>
      <c r="O12" s="3">
        <v>11</v>
      </c>
      <c r="P12" s="3">
        <v>4</v>
      </c>
      <c r="R12" s="1">
        <f t="shared" ca="1" si="1"/>
        <v>8</v>
      </c>
      <c r="S12" s="1">
        <f t="shared" ca="1" si="2"/>
        <v>150</v>
      </c>
      <c r="T12" s="1">
        <f t="shared" ca="1" si="3"/>
        <v>3.6</v>
      </c>
      <c r="U12" s="1">
        <f t="shared" ca="1" si="4"/>
        <v>120</v>
      </c>
      <c r="V12" s="1">
        <f t="shared" ca="1" si="5"/>
        <v>4</v>
      </c>
      <c r="W12" s="1">
        <f t="shared" ca="1" si="6"/>
        <v>0</v>
      </c>
      <c r="X12" s="1">
        <f t="shared" ca="1" si="7"/>
        <v>0</v>
      </c>
      <c r="Y12" s="1">
        <f t="shared" ca="1" si="8"/>
        <v>0</v>
      </c>
    </row>
    <row r="13" spans="1:25" x14ac:dyDescent="0.25">
      <c r="A13" s="1">
        <v>10</v>
      </c>
      <c r="B13" s="1">
        <v>8</v>
      </c>
      <c r="C13" s="1">
        <v>10</v>
      </c>
      <c r="D13" s="1">
        <v>230</v>
      </c>
      <c r="E13" s="1">
        <v>10</v>
      </c>
      <c r="F13" s="1">
        <v>4.2</v>
      </c>
      <c r="G13" s="1">
        <v>10</v>
      </c>
      <c r="H13" s="1">
        <v>120</v>
      </c>
      <c r="I13" s="1">
        <v>10</v>
      </c>
      <c r="J13" s="1">
        <v>6</v>
      </c>
      <c r="L13" s="3">
        <v>4</v>
      </c>
      <c r="M13" s="3">
        <v>8</v>
      </c>
      <c r="N13" s="3">
        <v>3</v>
      </c>
      <c r="O13" s="3">
        <v>6</v>
      </c>
      <c r="P13" s="3">
        <v>5</v>
      </c>
      <c r="R13" s="1">
        <f t="shared" ca="1" si="1"/>
        <v>4</v>
      </c>
      <c r="S13" s="1">
        <f t="shared" ca="1" si="2"/>
        <v>230</v>
      </c>
      <c r="T13" s="1">
        <f t="shared" ca="1" si="3"/>
        <v>3.6</v>
      </c>
      <c r="U13" s="1">
        <f t="shared" ca="1" si="4"/>
        <v>75</v>
      </c>
      <c r="V13" s="1">
        <f t="shared" ca="1" si="5"/>
        <v>5</v>
      </c>
      <c r="W13" s="1">
        <f t="shared" ca="1" si="6"/>
        <v>0</v>
      </c>
      <c r="X13" s="1">
        <f t="shared" ca="1" si="7"/>
        <v>0</v>
      </c>
      <c r="Y13" s="1">
        <f t="shared" ca="1" si="8"/>
        <v>0</v>
      </c>
    </row>
    <row r="14" spans="1:25" x14ac:dyDescent="0.25">
      <c r="A14" s="1">
        <v>11</v>
      </c>
      <c r="B14" s="1">
        <v>8</v>
      </c>
      <c r="C14" s="1">
        <v>11</v>
      </c>
      <c r="D14" s="1">
        <v>230</v>
      </c>
      <c r="E14" s="1">
        <v>11</v>
      </c>
      <c r="F14" s="1">
        <v>4.2</v>
      </c>
      <c r="G14" s="1">
        <v>11</v>
      </c>
      <c r="H14" s="1">
        <v>120</v>
      </c>
      <c r="I14" s="1">
        <v>11</v>
      </c>
      <c r="J14" s="1">
        <v>6</v>
      </c>
      <c r="L14" s="3">
        <v>12</v>
      </c>
      <c r="M14" s="3">
        <v>6</v>
      </c>
      <c r="N14" s="3">
        <v>12</v>
      </c>
      <c r="O14" s="3">
        <v>8</v>
      </c>
      <c r="P14" s="3">
        <v>8</v>
      </c>
      <c r="R14" s="1">
        <f t="shared" ca="1" si="1"/>
        <v>8</v>
      </c>
      <c r="S14" s="1">
        <f t="shared" ca="1" si="2"/>
        <v>150</v>
      </c>
      <c r="T14" s="1">
        <f t="shared" ca="1" si="3"/>
        <v>4.2</v>
      </c>
      <c r="U14" s="1">
        <f t="shared" ca="1" si="4"/>
        <v>120</v>
      </c>
      <c r="V14" s="1">
        <f t="shared" ca="1" si="5"/>
        <v>5</v>
      </c>
      <c r="W14" s="1">
        <f t="shared" ca="1" si="6"/>
        <v>0</v>
      </c>
      <c r="X14" s="1">
        <f t="shared" ca="1" si="7"/>
        <v>0</v>
      </c>
      <c r="Y14" s="1">
        <f t="shared" ca="1" si="8"/>
        <v>0</v>
      </c>
    </row>
    <row r="15" spans="1:25" x14ac:dyDescent="0.25">
      <c r="A15" s="1">
        <v>12</v>
      </c>
      <c r="B15" s="1">
        <v>8</v>
      </c>
      <c r="C15" s="1">
        <v>12</v>
      </c>
      <c r="D15" s="1">
        <v>230</v>
      </c>
      <c r="E15" s="1">
        <v>12</v>
      </c>
      <c r="F15" s="1">
        <v>4.2</v>
      </c>
      <c r="G15" s="1">
        <v>12</v>
      </c>
      <c r="H15" s="1">
        <v>120</v>
      </c>
      <c r="I15" s="1">
        <v>12</v>
      </c>
      <c r="J15" s="1">
        <v>6</v>
      </c>
      <c r="L15" s="3">
        <v>8</v>
      </c>
      <c r="M15" s="3">
        <v>2</v>
      </c>
      <c r="N15" s="3">
        <v>1</v>
      </c>
      <c r="O15" s="3">
        <v>3</v>
      </c>
      <c r="P15" s="3">
        <v>12</v>
      </c>
      <c r="R15" s="1">
        <f t="shared" ca="1" si="1"/>
        <v>8</v>
      </c>
      <c r="S15" s="1">
        <f t="shared" ca="1" si="2"/>
        <v>150</v>
      </c>
      <c r="T15" s="1">
        <f t="shared" ca="1" si="3"/>
        <v>3.6</v>
      </c>
      <c r="U15" s="1">
        <f t="shared" ca="1" si="4"/>
        <v>75</v>
      </c>
      <c r="V15" s="1">
        <f t="shared" ca="1" si="5"/>
        <v>6</v>
      </c>
      <c r="W15" s="1">
        <f t="shared" ca="1" si="6"/>
        <v>0</v>
      </c>
      <c r="X15" s="1">
        <f t="shared" ca="1" si="7"/>
        <v>0</v>
      </c>
      <c r="Y15" s="1">
        <f t="shared" ca="1" si="8"/>
        <v>0</v>
      </c>
    </row>
    <row r="16" spans="1:25" x14ac:dyDescent="0.25">
      <c r="L16" s="3">
        <v>11</v>
      </c>
      <c r="M16" s="3">
        <v>4</v>
      </c>
      <c r="N16" s="3">
        <v>5</v>
      </c>
      <c r="O16" s="3">
        <v>9</v>
      </c>
      <c r="P16" s="3">
        <v>10</v>
      </c>
      <c r="R16" s="1">
        <f t="shared" ca="1" si="1"/>
        <v>8</v>
      </c>
      <c r="S16" s="1">
        <f t="shared" ca="1" si="2"/>
        <v>150</v>
      </c>
      <c r="T16" s="1">
        <f t="shared" ca="1" si="3"/>
        <v>3.6</v>
      </c>
      <c r="U16" s="1">
        <f t="shared" ca="1" si="4"/>
        <v>120</v>
      </c>
      <c r="V16" s="1">
        <f t="shared" ca="1" si="5"/>
        <v>6</v>
      </c>
      <c r="W16" s="1">
        <f t="shared" ca="1" si="6"/>
        <v>0</v>
      </c>
      <c r="X16" s="1">
        <f t="shared" ca="1" si="7"/>
        <v>0</v>
      </c>
      <c r="Y16" s="1">
        <f t="shared" ca="1" si="8"/>
        <v>0</v>
      </c>
    </row>
    <row r="19" spans="15:20" ht="30" x14ac:dyDescent="0.25">
      <c r="P19" s="1" t="s">
        <v>2</v>
      </c>
      <c r="Q19" s="2" t="s">
        <v>3</v>
      </c>
      <c r="R19" s="1" t="s">
        <v>0</v>
      </c>
      <c r="S19" s="1" t="s">
        <v>1</v>
      </c>
      <c r="T19" s="2" t="s">
        <v>4</v>
      </c>
    </row>
    <row r="20" spans="15:20" x14ac:dyDescent="0.25">
      <c r="O20" s="1" t="s">
        <v>2</v>
      </c>
      <c r="P20" s="5">
        <f ca="1">ABS(CORREL(INDIRECT(P$19),INDIRECT($O20)))</f>
        <v>1</v>
      </c>
      <c r="Q20" s="5">
        <f t="shared" ref="Q20:T24" ca="1" si="9">ABS(CORREL(INDIRECT(Q$19),INDIRECT($O20)))</f>
        <v>1</v>
      </c>
      <c r="R20" s="5">
        <f t="shared" ca="1" si="9"/>
        <v>0</v>
      </c>
      <c r="S20" s="5">
        <f t="shared" ca="1" si="9"/>
        <v>0</v>
      </c>
      <c r="T20" s="5">
        <f t="shared" ca="1" si="9"/>
        <v>0</v>
      </c>
    </row>
    <row r="21" spans="15:20" x14ac:dyDescent="0.25">
      <c r="O21" s="2" t="s">
        <v>3</v>
      </c>
      <c r="P21" s="5">
        <f t="shared" ref="P21:P24" ca="1" si="10">ABS(CORREL(INDIRECT(P$19),INDIRECT($O21)))</f>
        <v>1</v>
      </c>
      <c r="Q21" s="5">
        <f t="shared" ca="1" si="9"/>
        <v>1</v>
      </c>
      <c r="R21" s="5">
        <f t="shared" ca="1" si="9"/>
        <v>0</v>
      </c>
      <c r="S21" s="5">
        <f t="shared" ca="1" si="9"/>
        <v>0</v>
      </c>
      <c r="T21" s="5">
        <f t="shared" ca="1" si="9"/>
        <v>0</v>
      </c>
    </row>
    <row r="22" spans="15:20" x14ac:dyDescent="0.25">
      <c r="O22" s="1" t="s">
        <v>0</v>
      </c>
      <c r="P22" s="5">
        <f t="shared" ca="1" si="10"/>
        <v>0</v>
      </c>
      <c r="Q22" s="5">
        <f t="shared" ca="1" si="9"/>
        <v>0</v>
      </c>
      <c r="R22" s="5">
        <f t="shared" ca="1" si="9"/>
        <v>1</v>
      </c>
      <c r="S22" s="5">
        <f t="shared" ca="1" si="9"/>
        <v>1.0965165675310186E-17</v>
      </c>
      <c r="T22" s="5">
        <f t="shared" ca="1" si="9"/>
        <v>0</v>
      </c>
    </row>
    <row r="23" spans="15:20" x14ac:dyDescent="0.25">
      <c r="O23" s="1" t="s">
        <v>1</v>
      </c>
      <c r="P23" s="5">
        <f t="shared" ca="1" si="10"/>
        <v>0</v>
      </c>
      <c r="Q23" s="5">
        <f t="shared" ca="1" si="9"/>
        <v>0</v>
      </c>
      <c r="R23" s="5">
        <f t="shared" ca="1" si="9"/>
        <v>1.0965165675310186E-17</v>
      </c>
      <c r="S23" s="5">
        <f t="shared" ca="1" si="9"/>
        <v>1</v>
      </c>
      <c r="T23" s="5">
        <f t="shared" ca="1" si="9"/>
        <v>0</v>
      </c>
    </row>
    <row r="24" spans="15:20" x14ac:dyDescent="0.25">
      <c r="O24" s="2" t="s">
        <v>4</v>
      </c>
      <c r="P24" s="5">
        <f t="shared" ca="1" si="10"/>
        <v>0</v>
      </c>
      <c r="Q24" s="5">
        <f t="shared" ca="1" si="9"/>
        <v>0</v>
      </c>
      <c r="R24" s="5">
        <f t="shared" ca="1" si="9"/>
        <v>0</v>
      </c>
      <c r="S24" s="5">
        <f t="shared" ca="1" si="9"/>
        <v>0</v>
      </c>
      <c r="T24" s="5">
        <f t="shared" ca="1" si="9"/>
        <v>1</v>
      </c>
    </row>
    <row r="26" spans="15:20" x14ac:dyDescent="0.25">
      <c r="O26" s="6" t="s">
        <v>11</v>
      </c>
      <c r="P26" s="1" t="s">
        <v>12</v>
      </c>
      <c r="Q26" s="1" t="s">
        <v>13</v>
      </c>
    </row>
    <row r="27" spans="15:20" x14ac:dyDescent="0.25">
      <c r="O27" s="1">
        <f ca="1">(SUM(P20:T24)-5)/20</f>
        <v>0.1</v>
      </c>
      <c r="P27" s="1">
        <f ca="1">SUM(W5:Y16)</f>
        <v>0</v>
      </c>
      <c r="Q27" s="4">
        <f ca="1">P27+O27</f>
        <v>0.1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10</vt:i4>
      </vt:variant>
    </vt:vector>
  </HeadingPairs>
  <TitlesOfParts>
    <vt:vector size="11" baseType="lpstr">
      <vt:lpstr>Arkusz1</vt:lpstr>
      <vt:lpstr>Cena</vt:lpstr>
      <vt:lpstr>Długość</vt:lpstr>
      <vt:lpstr>ListaCena</vt:lpstr>
      <vt:lpstr>ListaDługość</vt:lpstr>
      <vt:lpstr>ListaPasażerowie</vt:lpstr>
      <vt:lpstr>ListaPrędkość</vt:lpstr>
      <vt:lpstr>ListaSpalanie</vt:lpstr>
      <vt:lpstr>Pasażerowie</vt:lpstr>
      <vt:lpstr>Prędkość</vt:lpstr>
      <vt:lpstr>Spalanie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2019-08-06T18:51:17Z</dcterms:created>
  <dcterms:modified xsi:type="dcterms:W3CDTF">2019-08-06T18:51:17Z</dcterms:modified>
</cp:coreProperties>
</file>