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codeName="Ten_skoroszyt"/>
  <xr:revisionPtr revIDLastSave="0" documentId="13_ncr:1_{93902C9D-A57A-4723-8103-D01582ADE95B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Bez powtórzeń" sheetId="1" r:id="rId1"/>
    <sheet name="Bez interakcji" sheetId="2" r:id="rId2"/>
    <sheet name="Z interakcjami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9" i="3" l="1"/>
  <c r="E52" i="2" l="1"/>
  <c r="E32" i="1" l="1"/>
  <c r="J20" i="2" l="1"/>
  <c r="K20" i="2"/>
  <c r="J21" i="2"/>
  <c r="K21" i="2"/>
  <c r="J22" i="2"/>
  <c r="K22" i="2"/>
  <c r="I22" i="2"/>
  <c r="I21" i="2"/>
  <c r="I20" i="2"/>
  <c r="G12" i="1" l="1"/>
  <c r="D1" i="2"/>
  <c r="G4" i="2" s="1"/>
  <c r="G21" i="1" l="1"/>
  <c r="G24" i="1"/>
  <c r="G23" i="1"/>
  <c r="G19" i="1"/>
  <c r="G15" i="1"/>
  <c r="G22" i="1"/>
  <c r="G18" i="1"/>
  <c r="G17" i="1"/>
  <c r="G16" i="1"/>
  <c r="G7" i="2"/>
  <c r="E13" i="2"/>
  <c r="G10" i="2"/>
  <c r="D13" i="2"/>
  <c r="F13" i="2"/>
  <c r="D38" i="1" l="1"/>
  <c r="E55" i="2"/>
  <c r="E57" i="2" s="1"/>
  <c r="D40" i="1"/>
  <c r="D39" i="1"/>
  <c r="E56" i="2" l="1"/>
</calcChain>
</file>

<file path=xl/sharedStrings.xml><?xml version="1.0" encoding="utf-8"?>
<sst xmlns="http://schemas.openxmlformats.org/spreadsheetml/2006/main" count="160" uniqueCount="52">
  <si>
    <t>SS</t>
  </si>
  <si>
    <t>df</t>
  </si>
  <si>
    <t>MS</t>
  </si>
  <si>
    <t>F</t>
  </si>
  <si>
    <t>Przedstawiciel 1</t>
  </si>
  <si>
    <t>Przedstawiciel 2</t>
  </si>
  <si>
    <t>Przedstawiciel 3</t>
  </si>
  <si>
    <t>Przedstawiciel 4</t>
  </si>
  <si>
    <t>Obszar 1</t>
  </si>
  <si>
    <t>Obszar 2</t>
  </si>
  <si>
    <t>Obszar 3</t>
  </si>
  <si>
    <t>Obszar 4</t>
  </si>
  <si>
    <t>Obszar 5</t>
  </si>
  <si>
    <t>Analiza wariancji: dwuczynnikowa bez powtórzeń</t>
  </si>
  <si>
    <t>PODSUMOWANIE</t>
  </si>
  <si>
    <t>Licznik</t>
  </si>
  <si>
    <t>Suma</t>
  </si>
  <si>
    <t>Średnia</t>
  </si>
  <si>
    <t>Wariancja</t>
  </si>
  <si>
    <t>ANALIZA WARIANCJI</t>
  </si>
  <si>
    <t>Źródło wariancji</t>
  </si>
  <si>
    <t>Wartość-p</t>
  </si>
  <si>
    <t>Test F</t>
  </si>
  <si>
    <t>Wiersze</t>
  </si>
  <si>
    <t>Kolumny</t>
  </si>
  <si>
    <t>Błąd</t>
  </si>
  <si>
    <t>Razem</t>
  </si>
  <si>
    <t>Odch. standardowe</t>
  </si>
  <si>
    <t>Prognoza sprzedaży</t>
  </si>
  <si>
    <t>Minimum</t>
  </si>
  <si>
    <t>Maksimum</t>
  </si>
  <si>
    <t>Średnia sprzedaż</t>
  </si>
  <si>
    <t>Niskie</t>
  </si>
  <si>
    <t>Średnie</t>
  </si>
  <si>
    <t>Wysokie</t>
  </si>
  <si>
    <t>Wpływ</t>
  </si>
  <si>
    <t>Cena</t>
  </si>
  <si>
    <t>Niska</t>
  </si>
  <si>
    <t>Wysoka</t>
  </si>
  <si>
    <t>Wydatki na reklamę</t>
  </si>
  <si>
    <t>Analiza wariancji: dwuczynnikowa z powtórzeniami</t>
  </si>
  <si>
    <t>Próbka</t>
  </si>
  <si>
    <t>Interakcja</t>
  </si>
  <si>
    <t>W obrębie</t>
  </si>
  <si>
    <t>Niska cena</t>
  </si>
  <si>
    <t>Średnia cena</t>
  </si>
  <si>
    <t>Wysoka cena</t>
  </si>
  <si>
    <t>Niskie wyd. na reklamę</t>
  </si>
  <si>
    <t>Średnie wyd. na reklamę</t>
  </si>
  <si>
    <t>Wysokie wyd. na reklamę</t>
  </si>
  <si>
    <t>Odch. stand.</t>
  </si>
  <si>
    <t>Średnie wydatki na reklamę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</si>
</sst>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1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Alignment="1"/>
    <xf numFmtId="0" fontId="3" fillId="0" borderId="3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 vertical="center" textRotation="90"/>
    </xf>
    <xf numFmtId="0" fontId="1" fillId="0" borderId="0" xfId="0" applyFont="1" applyAlignment="1">
      <alignment vertical="center" textRotation="90"/>
    </xf>
    <xf numFmtId="0" fontId="0" fillId="0" borderId="0" xfId="0" applyAlignment="1">
      <alignment vertical="center" textRotation="90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300"/>
              <a:t>Brak interakcji między ceną</a:t>
            </a:r>
            <a:r>
              <a:rPr lang="pl-PL" sz="1300" baseline="0"/>
              <a:t> </a:t>
            </a:r>
            <a:r>
              <a:rPr lang="pl-PL" sz="1300"/>
              <a:t>a wydatkami</a:t>
            </a:r>
            <a:r>
              <a:rPr lang="pl-PL" sz="1300" baseline="0"/>
              <a:t> na reklamę</a:t>
            </a:r>
            <a:endParaRPr lang="pl-PL" sz="13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'Bez interakcji'!$I$19</c:f>
              <c:strCache>
                <c:ptCount val="1"/>
                <c:pt idx="0">
                  <c:v>Niska cena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'Bez interakcji'!$H$20:$H$22</c:f>
              <c:strCache>
                <c:ptCount val="3"/>
                <c:pt idx="0">
                  <c:v>Niskie wyd. na reklamę</c:v>
                </c:pt>
                <c:pt idx="1">
                  <c:v>Średnie wyd. na reklamę</c:v>
                </c:pt>
                <c:pt idx="2">
                  <c:v>Wysokie wyd. na reklamę</c:v>
                </c:pt>
              </c:strCache>
            </c:strRef>
          </c:cat>
          <c:val>
            <c:numRef>
              <c:f>'Bez interakcji'!$I$20:$I$22</c:f>
              <c:numCache>
                <c:formatCode>General</c:formatCode>
                <c:ptCount val="3"/>
                <c:pt idx="0">
                  <c:v>29.666666666666668</c:v>
                </c:pt>
                <c:pt idx="1">
                  <c:v>30</c:v>
                </c:pt>
                <c:pt idx="2">
                  <c:v>42.333333333333336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F7-4C67-92B1-5FC205E1BC55}"/>
            </c:ext>
          </c:extLst>
        </c:ser>
        <c:ser>
          <c:idx val="1"/>
          <c:order val="1"/>
          <c:tx>
            <c:strRef>
              <c:f>'Bez interakcji'!$J$19</c:f>
              <c:strCache>
                <c:ptCount val="1"/>
                <c:pt idx="0">
                  <c:v>Średnia cena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'Bez interakcji'!$H$20:$H$22</c:f>
              <c:strCache>
                <c:ptCount val="3"/>
                <c:pt idx="0">
                  <c:v>Niskie wyd. na reklamę</c:v>
                </c:pt>
                <c:pt idx="1">
                  <c:v>Średnie wyd. na reklamę</c:v>
                </c:pt>
                <c:pt idx="2">
                  <c:v>Wysokie wyd. na reklamę</c:v>
                </c:pt>
              </c:strCache>
            </c:strRef>
          </c:cat>
          <c:val>
            <c:numRef>
              <c:f>'Bez interakcji'!$J$20:$J$22</c:f>
              <c:numCache>
                <c:formatCode>General</c:formatCode>
                <c:ptCount val="3"/>
                <c:pt idx="0">
                  <c:v>19</c:v>
                </c:pt>
                <c:pt idx="1">
                  <c:v>22.666666666666668</c:v>
                </c:pt>
                <c:pt idx="2">
                  <c:v>32.666666666666664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F7-4C67-92B1-5FC205E1BC55}"/>
            </c:ext>
          </c:extLst>
        </c:ser>
        <c:ser>
          <c:idx val="2"/>
          <c:order val="2"/>
          <c:tx>
            <c:strRef>
              <c:f>'Bez interakcji'!$K$19</c:f>
              <c:strCache>
                <c:ptCount val="1"/>
                <c:pt idx="0">
                  <c:v>Wysoka cena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'Bez interakcji'!$H$20:$H$22</c:f>
              <c:strCache>
                <c:ptCount val="3"/>
                <c:pt idx="0">
                  <c:v>Niskie wyd. na reklamę</c:v>
                </c:pt>
                <c:pt idx="1">
                  <c:v>Średnie wyd. na reklamę</c:v>
                </c:pt>
                <c:pt idx="2">
                  <c:v>Wysokie wyd. na reklamę</c:v>
                </c:pt>
              </c:strCache>
            </c:strRef>
          </c:cat>
          <c:val>
            <c:numRef>
              <c:f>'Bez interakcji'!$K$20:$K$22</c:f>
              <c:numCache>
                <c:formatCode>General</c:formatCode>
                <c:ptCount val="3"/>
                <c:pt idx="0">
                  <c:v>9.6666666666666661</c:v>
                </c:pt>
                <c:pt idx="1">
                  <c:v>17</c:v>
                </c:pt>
                <c:pt idx="2">
                  <c:v>22.333333333333332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F7-4C67-92B1-5FC205E1B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3762528"/>
        <c:axId val="1135106736"/>
      </c:lineChart>
      <c:catAx>
        <c:axId val="113376252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35106736"/>
        <c:crosses val="autoZero"/>
        <c:auto val="1"/>
        <c:lblAlgn val="ctr"/>
        <c:lblOffset val="100"/>
        <c:noMultiLvlLbl val="0"/>
      </c:catAx>
      <c:valAx>
        <c:axId val="113510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3376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300"/>
              <a:t>Istotna interakcja pomiędzy</a:t>
            </a:r>
            <a:r>
              <a:rPr lang="pl-PL" sz="1300" baseline="0"/>
              <a:t> ceną</a:t>
            </a:r>
            <a:br>
              <a:rPr lang="pl-PL" sz="1300" baseline="0"/>
            </a:br>
            <a:r>
              <a:rPr lang="pl-PL" sz="1300" baseline="0"/>
              <a:t>a wydatkami na reklamę</a:t>
            </a:r>
            <a:endParaRPr lang="pl-PL" sz="1300"/>
          </a:p>
        </c:rich>
      </c:tx>
      <c:layout>
        <c:manualLayout>
          <c:xMode val="edge"/>
          <c:yMode val="edge"/>
          <c:x val="0.2636773034949578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469401851084404E-2"/>
          <c:y val="0.16083333333333336"/>
          <c:w val="0.90561637285217889"/>
          <c:h val="0.62586395450568677"/>
        </c:manualLayout>
      </c:layout>
      <c:lineChart>
        <c:grouping val="standard"/>
        <c:varyColors val="0"/>
        <c:ser>
          <c:idx val="0"/>
          <c:order val="0"/>
          <c:tx>
            <c:strRef>
              <c:f>'Z interakcjami'!$J$19</c:f>
              <c:strCache>
                <c:ptCount val="1"/>
                <c:pt idx="0">
                  <c:v>Niska cena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'Z interakcjami'!$I$20:$I$22</c:f>
              <c:strCache>
                <c:ptCount val="3"/>
                <c:pt idx="0">
                  <c:v>Niskie wyd. na reklamę</c:v>
                </c:pt>
                <c:pt idx="1">
                  <c:v>Średnie wyd. na reklamę</c:v>
                </c:pt>
                <c:pt idx="2">
                  <c:v>Wysokie wyd. na reklamę</c:v>
                </c:pt>
              </c:strCache>
            </c:strRef>
          </c:cat>
          <c:val>
            <c:numRef>
              <c:f>'Z interakcjami'!$J$20:$J$22</c:f>
              <c:numCache>
                <c:formatCode>General</c:formatCode>
                <c:ptCount val="3"/>
                <c:pt idx="0">
                  <c:v>29.666666666666668</c:v>
                </c:pt>
                <c:pt idx="1">
                  <c:v>30</c:v>
                </c:pt>
                <c:pt idx="2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44-4766-A39F-59A7C0335368}"/>
            </c:ext>
          </c:extLst>
        </c:ser>
        <c:ser>
          <c:idx val="1"/>
          <c:order val="1"/>
          <c:tx>
            <c:strRef>
              <c:f>'Z interakcjami'!$K$19</c:f>
              <c:strCache>
                <c:ptCount val="1"/>
                <c:pt idx="0">
                  <c:v>Średnia cena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'Z interakcjami'!$I$20:$I$22</c:f>
              <c:strCache>
                <c:ptCount val="3"/>
                <c:pt idx="0">
                  <c:v>Niskie wyd. na reklamę</c:v>
                </c:pt>
                <c:pt idx="1">
                  <c:v>Średnie wyd. na reklamę</c:v>
                </c:pt>
                <c:pt idx="2">
                  <c:v>Wysokie wyd. na reklamę</c:v>
                </c:pt>
              </c:strCache>
            </c:strRef>
          </c:cat>
          <c:val>
            <c:numRef>
              <c:f>'Z interakcjami'!$K$20:$K$22</c:f>
              <c:numCache>
                <c:formatCode>General</c:formatCode>
                <c:ptCount val="3"/>
                <c:pt idx="0">
                  <c:v>19</c:v>
                </c:pt>
                <c:pt idx="1">
                  <c:v>22.666666666666668</c:v>
                </c:pt>
                <c:pt idx="2">
                  <c:v>35.333333333333336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44-4766-A39F-59A7C0335368}"/>
            </c:ext>
          </c:extLst>
        </c:ser>
        <c:ser>
          <c:idx val="2"/>
          <c:order val="2"/>
          <c:tx>
            <c:strRef>
              <c:f>'Z interakcjami'!$L$19</c:f>
              <c:strCache>
                <c:ptCount val="1"/>
                <c:pt idx="0">
                  <c:v>Wysoka cena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'Z interakcjami'!$I$20:$I$22</c:f>
              <c:strCache>
                <c:ptCount val="3"/>
                <c:pt idx="0">
                  <c:v>Niskie wyd. na reklamę</c:v>
                </c:pt>
                <c:pt idx="1">
                  <c:v>Średnie wyd. na reklamę</c:v>
                </c:pt>
                <c:pt idx="2">
                  <c:v>Wysokie wyd. na reklamę</c:v>
                </c:pt>
              </c:strCache>
            </c:strRef>
          </c:cat>
          <c:val>
            <c:numRef>
              <c:f>'Z interakcjami'!$L$20:$L$22</c:f>
              <c:numCache>
                <c:formatCode>General</c:formatCode>
                <c:ptCount val="3"/>
                <c:pt idx="0">
                  <c:v>14</c:v>
                </c:pt>
                <c:pt idx="1">
                  <c:v>13</c:v>
                </c:pt>
                <c:pt idx="2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44-4766-A39F-59A7C0335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6342608"/>
        <c:axId val="1236579568"/>
      </c:lineChart>
      <c:catAx>
        <c:axId val="113634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36579568"/>
        <c:crosses val="autoZero"/>
        <c:auto val="1"/>
        <c:lblAlgn val="ctr"/>
        <c:lblOffset val="100"/>
        <c:noMultiLvlLbl val="0"/>
      </c:catAx>
      <c:valAx>
        <c:axId val="12365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3634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12</xdr:col>
      <xdr:colOff>0</xdr:colOff>
      <xdr:row>17</xdr:row>
      <xdr:rowOff>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11A90CF9-349A-4F77-808F-5B3FD326FB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1</xdr:rowOff>
    </xdr:from>
    <xdr:to>
      <xdr:col>13</xdr:col>
      <xdr:colOff>0</xdr:colOff>
      <xdr:row>17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AF98E482-B7F0-4232-B753-3A5346B4DD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5:H40"/>
  <sheetViews>
    <sheetView zoomScaleNormal="100" workbookViewId="0"/>
  </sheetViews>
  <sheetFormatPr defaultColWidth="9.140625" defaultRowHeight="12.75" x14ac:dyDescent="0.2"/>
  <cols>
    <col min="1" max="1" width="9.140625" style="1"/>
    <col min="2" max="2" width="16.85546875" style="1" customWidth="1"/>
    <col min="3" max="3" width="11" style="1" customWidth="1"/>
    <col min="4" max="7" width="14.5703125" style="1" customWidth="1"/>
    <col min="8" max="8" width="13" style="1" customWidth="1"/>
    <col min="9" max="16384" width="9.140625" style="1"/>
  </cols>
  <sheetData>
    <row r="5" spans="2:8" x14ac:dyDescent="0.2">
      <c r="D5" s="1" t="s">
        <v>4</v>
      </c>
      <c r="E5" s="1" t="s">
        <v>5</v>
      </c>
      <c r="F5" s="1" t="s">
        <v>6</v>
      </c>
      <c r="G5" s="1" t="s">
        <v>7</v>
      </c>
    </row>
    <row r="6" spans="2:8" x14ac:dyDescent="0.2">
      <c r="C6" s="1" t="s">
        <v>8</v>
      </c>
      <c r="D6" s="1">
        <v>1</v>
      </c>
      <c r="E6" s="1">
        <v>3</v>
      </c>
      <c r="F6" s="1">
        <v>10</v>
      </c>
      <c r="G6" s="1">
        <v>12</v>
      </c>
    </row>
    <row r="7" spans="2:8" x14ac:dyDescent="0.2">
      <c r="C7" s="1" t="s">
        <v>9</v>
      </c>
      <c r="D7" s="1">
        <v>17</v>
      </c>
      <c r="E7" s="1">
        <v>12</v>
      </c>
      <c r="F7" s="1">
        <v>16</v>
      </c>
      <c r="G7" s="1">
        <v>14</v>
      </c>
    </row>
    <row r="8" spans="2:8" x14ac:dyDescent="0.2">
      <c r="C8" s="1" t="s">
        <v>10</v>
      </c>
      <c r="D8" s="1">
        <v>17</v>
      </c>
      <c r="E8" s="1">
        <v>21</v>
      </c>
      <c r="F8" s="1">
        <v>22</v>
      </c>
      <c r="G8" s="1">
        <v>25</v>
      </c>
    </row>
    <row r="9" spans="2:8" x14ac:dyDescent="0.2">
      <c r="C9" s="1" t="s">
        <v>11</v>
      </c>
      <c r="D9" s="1">
        <v>20</v>
      </c>
      <c r="E9" s="1">
        <v>10</v>
      </c>
      <c r="F9" s="1">
        <v>17</v>
      </c>
      <c r="G9" s="1">
        <v>23</v>
      </c>
    </row>
    <row r="10" spans="2:8" x14ac:dyDescent="0.2">
      <c r="C10" s="1" t="s">
        <v>12</v>
      </c>
      <c r="D10" s="1">
        <v>22</v>
      </c>
      <c r="E10" s="1">
        <v>21</v>
      </c>
      <c r="F10" s="1">
        <v>37</v>
      </c>
      <c r="G10" s="1">
        <v>32</v>
      </c>
    </row>
    <row r="12" spans="2:8" x14ac:dyDescent="0.2">
      <c r="B12" t="s">
        <v>13</v>
      </c>
      <c r="C12"/>
      <c r="D12"/>
      <c r="E12"/>
      <c r="F12" s="7" t="s">
        <v>17</v>
      </c>
      <c r="G12" s="1">
        <f>AVERAGE(D6:G10)</f>
        <v>17.600000000000001</v>
      </c>
      <c r="H12"/>
    </row>
    <row r="13" spans="2:8" ht="13.5" thickBot="1" x14ac:dyDescent="0.25">
      <c r="B13"/>
      <c r="C13"/>
      <c r="D13"/>
      <c r="E13"/>
      <c r="F13"/>
      <c r="G13"/>
      <c r="H13"/>
    </row>
    <row r="14" spans="2:8" x14ac:dyDescent="0.2">
      <c r="B14" s="2" t="s">
        <v>14</v>
      </c>
      <c r="C14" s="2" t="s">
        <v>15</v>
      </c>
      <c r="D14" s="2" t="s">
        <v>16</v>
      </c>
      <c r="E14" s="2" t="s">
        <v>17</v>
      </c>
      <c r="F14" s="2" t="s">
        <v>18</v>
      </c>
      <c r="G14"/>
      <c r="H14"/>
    </row>
    <row r="15" spans="2:8" x14ac:dyDescent="0.2">
      <c r="B15" s="4" t="s">
        <v>8</v>
      </c>
      <c r="C15" s="4">
        <v>4</v>
      </c>
      <c r="D15" s="4">
        <v>26</v>
      </c>
      <c r="E15" s="4">
        <v>6.5</v>
      </c>
      <c r="F15" s="4">
        <v>28.333333333333332</v>
      </c>
      <c r="G15" s="1">
        <f>E15-$G$12</f>
        <v>-11.100000000000001</v>
      </c>
      <c r="H15"/>
    </row>
    <row r="16" spans="2:8" x14ac:dyDescent="0.2">
      <c r="B16" s="4" t="s">
        <v>9</v>
      </c>
      <c r="C16" s="4">
        <v>4</v>
      </c>
      <c r="D16" s="4">
        <v>59</v>
      </c>
      <c r="E16" s="4">
        <v>14.75</v>
      </c>
      <c r="F16" s="4">
        <v>4.916666666666667</v>
      </c>
      <c r="G16" s="1">
        <f>E16-$G$12</f>
        <v>-2.8500000000000014</v>
      </c>
      <c r="H16"/>
    </row>
    <row r="17" spans="2:8" x14ac:dyDescent="0.2">
      <c r="B17" s="4" t="s">
        <v>10</v>
      </c>
      <c r="C17" s="4">
        <v>4</v>
      </c>
      <c r="D17" s="4">
        <v>85</v>
      </c>
      <c r="E17" s="4">
        <v>21.25</v>
      </c>
      <c r="F17" s="4">
        <v>10.916666666666666</v>
      </c>
      <c r="G17" s="1">
        <f>E17-$G$12</f>
        <v>3.6499999999999986</v>
      </c>
      <c r="H17"/>
    </row>
    <row r="18" spans="2:8" x14ac:dyDescent="0.2">
      <c r="B18" s="4" t="s">
        <v>11</v>
      </c>
      <c r="C18" s="4">
        <v>4</v>
      </c>
      <c r="D18" s="4">
        <v>70</v>
      </c>
      <c r="E18" s="4">
        <v>17.5</v>
      </c>
      <c r="F18" s="4">
        <v>31</v>
      </c>
      <c r="G18" s="1">
        <f>E18-$G$12</f>
        <v>-0.10000000000000142</v>
      </c>
      <c r="H18"/>
    </row>
    <row r="19" spans="2:8" x14ac:dyDescent="0.2">
      <c r="B19" s="4" t="s">
        <v>12</v>
      </c>
      <c r="C19" s="4">
        <v>4</v>
      </c>
      <c r="D19" s="4">
        <v>112</v>
      </c>
      <c r="E19" s="4">
        <v>28</v>
      </c>
      <c r="F19" s="4">
        <v>60.666666666666664</v>
      </c>
      <c r="G19" s="1">
        <f>E19-$G$12</f>
        <v>10.399999999999999</v>
      </c>
      <c r="H19"/>
    </row>
    <row r="20" spans="2:8" x14ac:dyDescent="0.2">
      <c r="B20" s="4"/>
      <c r="C20" s="4"/>
      <c r="D20" s="4"/>
      <c r="E20" s="4"/>
      <c r="F20" s="4"/>
      <c r="H20"/>
    </row>
    <row r="21" spans="2:8" x14ac:dyDescent="0.2">
      <c r="B21" s="4" t="s">
        <v>4</v>
      </c>
      <c r="C21" s="4">
        <v>5</v>
      </c>
      <c r="D21" s="4">
        <v>77</v>
      </c>
      <c r="E21" s="4">
        <v>15.4</v>
      </c>
      <c r="F21" s="4">
        <v>69.300000000000011</v>
      </c>
      <c r="G21" s="1">
        <f>E21-$G$12</f>
        <v>-2.2000000000000011</v>
      </c>
      <c r="H21"/>
    </row>
    <row r="22" spans="2:8" x14ac:dyDescent="0.2">
      <c r="B22" s="4" t="s">
        <v>5</v>
      </c>
      <c r="C22" s="4">
        <v>5</v>
      </c>
      <c r="D22" s="4">
        <v>67</v>
      </c>
      <c r="E22" s="4">
        <v>13.4</v>
      </c>
      <c r="F22" s="4">
        <v>59.300000000000011</v>
      </c>
      <c r="G22" s="1">
        <f>E22-$G$12</f>
        <v>-4.2000000000000011</v>
      </c>
      <c r="H22"/>
    </row>
    <row r="23" spans="2:8" x14ac:dyDescent="0.2">
      <c r="B23" s="4" t="s">
        <v>6</v>
      </c>
      <c r="C23" s="4">
        <v>5</v>
      </c>
      <c r="D23" s="4">
        <v>102</v>
      </c>
      <c r="E23" s="4">
        <v>20.399999999999999</v>
      </c>
      <c r="F23" s="4">
        <v>104.29999999999995</v>
      </c>
      <c r="G23" s="1">
        <f>E23-$G$12</f>
        <v>2.7999999999999972</v>
      </c>
      <c r="H23"/>
    </row>
    <row r="24" spans="2:8" ht="13.5" thickBot="1" x14ac:dyDescent="0.25">
      <c r="B24" s="5" t="s">
        <v>7</v>
      </c>
      <c r="C24" s="5">
        <v>5</v>
      </c>
      <c r="D24" s="5">
        <v>106</v>
      </c>
      <c r="E24" s="5">
        <v>21.2</v>
      </c>
      <c r="F24" s="5">
        <v>67.700000000000045</v>
      </c>
      <c r="G24" s="1">
        <f>E24-$G$12</f>
        <v>3.5999999999999979</v>
      </c>
      <c r="H24"/>
    </row>
    <row r="25" spans="2:8" x14ac:dyDescent="0.2">
      <c r="B25"/>
      <c r="C25"/>
      <c r="D25"/>
      <c r="E25"/>
      <c r="F25"/>
      <c r="G25"/>
      <c r="H25"/>
    </row>
    <row r="26" spans="2:8" x14ac:dyDescent="0.2">
      <c r="B26"/>
      <c r="C26"/>
      <c r="D26"/>
      <c r="E26"/>
      <c r="F26"/>
      <c r="G26"/>
      <c r="H26"/>
    </row>
    <row r="27" spans="2:8" ht="13.5" thickBot="1" x14ac:dyDescent="0.25">
      <c r="B27" t="s">
        <v>19</v>
      </c>
      <c r="C27"/>
      <c r="D27"/>
      <c r="E27"/>
      <c r="F27"/>
      <c r="G27"/>
      <c r="H27"/>
    </row>
    <row r="28" spans="2:8" x14ac:dyDescent="0.2">
      <c r="B28" s="2" t="s">
        <v>20</v>
      </c>
      <c r="C28" s="2" t="s">
        <v>0</v>
      </c>
      <c r="D28" s="2" t="s">
        <v>1</v>
      </c>
      <c r="E28" s="2" t="s">
        <v>2</v>
      </c>
      <c r="F28" s="2" t="s">
        <v>3</v>
      </c>
      <c r="G28" s="2" t="s">
        <v>21</v>
      </c>
      <c r="H28" s="2" t="s">
        <v>22</v>
      </c>
    </row>
    <row r="29" spans="2:8" x14ac:dyDescent="0.2">
      <c r="B29" s="4" t="s">
        <v>23</v>
      </c>
      <c r="C29" s="4">
        <v>1011.3</v>
      </c>
      <c r="D29" s="4">
        <v>4</v>
      </c>
      <c r="E29" s="4">
        <v>252.82499999999999</v>
      </c>
      <c r="F29" s="4">
        <v>15.875981161695435</v>
      </c>
      <c r="G29" s="4">
        <v>9.7446828140095997E-5</v>
      </c>
      <c r="H29" s="4">
        <v>3.2591667269012499</v>
      </c>
    </row>
    <row r="30" spans="2:8" x14ac:dyDescent="0.2">
      <c r="B30" s="4" t="s">
        <v>24</v>
      </c>
      <c r="C30" s="4">
        <v>216.39999999999986</v>
      </c>
      <c r="D30" s="4">
        <v>3</v>
      </c>
      <c r="E30" s="4">
        <v>72.133333333333283</v>
      </c>
      <c r="F30" s="4">
        <v>4.5295656724228088</v>
      </c>
      <c r="G30" s="4">
        <v>2.409530966661547E-2</v>
      </c>
      <c r="H30" s="4">
        <v>3.4902948194976045</v>
      </c>
    </row>
    <row r="31" spans="2:8" x14ac:dyDescent="0.2">
      <c r="B31" s="4" t="s">
        <v>25</v>
      </c>
      <c r="C31" s="4">
        <v>191.10000000000014</v>
      </c>
      <c r="D31" s="4">
        <v>12</v>
      </c>
      <c r="E31" s="4">
        <v>15.925000000000011</v>
      </c>
      <c r="F31" s="4"/>
      <c r="G31" s="4"/>
      <c r="H31" s="4"/>
    </row>
    <row r="32" spans="2:8" x14ac:dyDescent="0.2">
      <c r="B32" s="4"/>
      <c r="C32" s="4"/>
      <c r="D32" s="6" t="s">
        <v>27</v>
      </c>
      <c r="E32" s="3">
        <f>SQRT(E31)</f>
        <v>3.9906139878469844</v>
      </c>
      <c r="F32" s="4"/>
      <c r="G32" s="4"/>
      <c r="H32" s="4"/>
    </row>
    <row r="33" spans="2:8" ht="13.5" thickBot="1" x14ac:dyDescent="0.25">
      <c r="B33" s="5" t="s">
        <v>26</v>
      </c>
      <c r="C33" s="5">
        <v>1418.8</v>
      </c>
      <c r="D33" s="5">
        <v>19</v>
      </c>
      <c r="E33" s="5"/>
      <c r="F33" s="5"/>
      <c r="G33" s="5"/>
      <c r="H33" s="5"/>
    </row>
    <row r="35" spans="2:8" x14ac:dyDescent="0.2">
      <c r="C35" s="1" t="s">
        <v>28</v>
      </c>
    </row>
    <row r="36" spans="2:8" x14ac:dyDescent="0.2">
      <c r="C36" s="8" t="s">
        <v>9</v>
      </c>
      <c r="D36" s="8"/>
      <c r="E36" s="8"/>
      <c r="F36" s="8"/>
      <c r="G36" s="8"/>
    </row>
    <row r="37" spans="2:8" x14ac:dyDescent="0.2">
      <c r="C37" s="8" t="s">
        <v>7</v>
      </c>
      <c r="D37" s="8"/>
      <c r="E37" s="8"/>
      <c r="F37" s="8"/>
      <c r="G37" s="8"/>
    </row>
    <row r="38" spans="2:8" x14ac:dyDescent="0.2">
      <c r="C38" s="9" t="s">
        <v>17</v>
      </c>
      <c r="D38" s="8">
        <f>G12+G16+G24</f>
        <v>18.349999999999998</v>
      </c>
      <c r="E38" s="8"/>
      <c r="F38" s="8"/>
      <c r="G38" s="8"/>
    </row>
    <row r="39" spans="2:8" x14ac:dyDescent="0.2">
      <c r="C39" s="8" t="s">
        <v>29</v>
      </c>
      <c r="D39" s="8">
        <f>$D$38-2*$E$32</f>
        <v>10.368772024306029</v>
      </c>
      <c r="E39" s="8"/>
      <c r="F39" s="8"/>
      <c r="G39" s="8"/>
    </row>
    <row r="40" spans="2:8" x14ac:dyDescent="0.2">
      <c r="C40" s="8" t="s">
        <v>30</v>
      </c>
      <c r="D40" s="8">
        <f>$D$38+2*$E$32</f>
        <v>26.331227975693967</v>
      </c>
      <c r="E40" s="8"/>
      <c r="F40" s="8"/>
      <c r="G40" s="8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B1:K57"/>
  <sheetViews>
    <sheetView zoomScaleNormal="100" workbookViewId="0">
      <pane xSplit="28410" topLeftCell="M1"/>
      <selection activeCell="H20" sqref="H20:H22"/>
      <selection pane="topRight" activeCell="M31" sqref="M31"/>
    </sheetView>
  </sheetViews>
  <sheetFormatPr defaultColWidth="9.140625" defaultRowHeight="12.75" x14ac:dyDescent="0.2"/>
  <cols>
    <col min="1" max="1" width="9.140625" style="1"/>
    <col min="2" max="2" width="17" style="1" customWidth="1"/>
    <col min="3" max="3" width="12" style="1" bestFit="1" customWidth="1"/>
    <col min="4" max="4" width="12.140625" style="1" customWidth="1"/>
    <col min="5" max="6" width="8.42578125" style="1" customWidth="1"/>
    <col min="7" max="7" width="10.28515625" style="1" customWidth="1"/>
    <col min="8" max="8" width="16.140625" style="1" customWidth="1"/>
    <col min="9" max="9" width="12" style="1" customWidth="1"/>
    <col min="10" max="10" width="12" style="1" bestFit="1" customWidth="1"/>
    <col min="11" max="11" width="12.42578125" style="1" bestFit="1" customWidth="1"/>
    <col min="12" max="16384" width="9.140625" style="1"/>
  </cols>
  <sheetData>
    <row r="1" spans="2:11" x14ac:dyDescent="0.2">
      <c r="C1" s="7" t="s">
        <v>31</v>
      </c>
      <c r="D1" s="1">
        <f>AVERAGE(D4:F12)</f>
        <v>25.037037037037038</v>
      </c>
    </row>
    <row r="2" spans="2:11" x14ac:dyDescent="0.2">
      <c r="D2" s="15" t="s">
        <v>36</v>
      </c>
      <c r="E2" s="15"/>
      <c r="F2" s="15"/>
    </row>
    <row r="3" spans="2:11" x14ac:dyDescent="0.2">
      <c r="D3" s="1" t="s">
        <v>37</v>
      </c>
      <c r="E3" s="9" t="s">
        <v>17</v>
      </c>
      <c r="F3" s="1" t="s">
        <v>38</v>
      </c>
      <c r="G3" s="1" t="s">
        <v>35</v>
      </c>
    </row>
    <row r="4" spans="2:11" x14ac:dyDescent="0.2">
      <c r="B4" s="13" t="s">
        <v>39</v>
      </c>
      <c r="C4" s="1" t="s">
        <v>32</v>
      </c>
      <c r="D4" s="1">
        <v>41</v>
      </c>
      <c r="E4" s="1">
        <v>21</v>
      </c>
      <c r="F4" s="1">
        <v>10</v>
      </c>
      <c r="G4" s="1">
        <f>AVERAGE(D4:F6)-$D$1</f>
        <v>-5.5925925925925952</v>
      </c>
    </row>
    <row r="5" spans="2:11" x14ac:dyDescent="0.2">
      <c r="B5" s="14"/>
      <c r="D5" s="1">
        <v>25</v>
      </c>
      <c r="E5" s="1">
        <v>20</v>
      </c>
      <c r="F5" s="1">
        <v>11</v>
      </c>
    </row>
    <row r="6" spans="2:11" x14ac:dyDescent="0.2">
      <c r="B6" s="14"/>
      <c r="D6" s="1">
        <v>23</v>
      </c>
      <c r="E6" s="1">
        <v>16</v>
      </c>
      <c r="F6" s="1">
        <v>8</v>
      </c>
    </row>
    <row r="7" spans="2:11" x14ac:dyDescent="0.2">
      <c r="B7" s="14"/>
      <c r="C7" s="9" t="s">
        <v>33</v>
      </c>
      <c r="D7" s="1">
        <v>28</v>
      </c>
      <c r="E7" s="1">
        <v>28</v>
      </c>
      <c r="F7" s="1">
        <v>11</v>
      </c>
      <c r="G7" s="1">
        <f>AVERAGE(D7:F9)-$D$1</f>
        <v>-1.8148148148148167</v>
      </c>
    </row>
    <row r="8" spans="2:11" x14ac:dyDescent="0.2">
      <c r="B8" s="14"/>
      <c r="D8" s="1">
        <v>30</v>
      </c>
      <c r="E8" s="1">
        <v>22</v>
      </c>
      <c r="F8" s="1">
        <v>22</v>
      </c>
    </row>
    <row r="9" spans="2:11" x14ac:dyDescent="0.2">
      <c r="B9" s="14"/>
      <c r="D9" s="1">
        <v>32</v>
      </c>
      <c r="E9" s="1">
        <v>18</v>
      </c>
      <c r="F9" s="1">
        <v>18</v>
      </c>
      <c r="J9" s="3"/>
      <c r="K9" s="3"/>
    </row>
    <row r="10" spans="2:11" x14ac:dyDescent="0.2">
      <c r="B10" s="14"/>
      <c r="C10" s="1" t="s">
        <v>34</v>
      </c>
      <c r="D10" s="1">
        <v>35</v>
      </c>
      <c r="E10" s="1">
        <v>26</v>
      </c>
      <c r="F10" s="1">
        <v>21</v>
      </c>
      <c r="G10" s="1">
        <f>AVERAGE(D10:F12)-$D$1</f>
        <v>7.4074074074074048</v>
      </c>
      <c r="J10" s="3"/>
      <c r="K10" s="3"/>
    </row>
    <row r="11" spans="2:11" x14ac:dyDescent="0.2">
      <c r="B11" s="14"/>
      <c r="D11" s="1">
        <v>45</v>
      </c>
      <c r="E11" s="1">
        <v>40</v>
      </c>
      <c r="F11" s="1">
        <v>26</v>
      </c>
      <c r="J11" s="3"/>
      <c r="K11" s="3"/>
    </row>
    <row r="12" spans="2:11" x14ac:dyDescent="0.2">
      <c r="B12" s="14"/>
      <c r="D12" s="1">
        <v>47</v>
      </c>
      <c r="E12" s="1">
        <v>32</v>
      </c>
      <c r="F12" s="1">
        <v>20</v>
      </c>
    </row>
    <row r="13" spans="2:11" x14ac:dyDescent="0.2">
      <c r="C13" s="1" t="s">
        <v>35</v>
      </c>
      <c r="D13" s="1">
        <f>AVERAGE(D4:D12)-$D$1</f>
        <v>8.9629629629629619</v>
      </c>
      <c r="E13" s="1">
        <f>AVERAGE(E4:E12)-$D$1</f>
        <v>-0.25925925925925952</v>
      </c>
      <c r="F13" s="1">
        <f>AVERAGE(F4:F12)-$D$1</f>
        <v>-8.7037037037037059</v>
      </c>
    </row>
    <row r="15" spans="2:11" x14ac:dyDescent="0.2">
      <c r="B15" t="s">
        <v>40</v>
      </c>
      <c r="C15"/>
      <c r="D15"/>
      <c r="E15"/>
      <c r="F15"/>
      <c r="G15"/>
      <c r="H15"/>
    </row>
    <row r="16" spans="2:11" x14ac:dyDescent="0.2">
      <c r="B16"/>
      <c r="C16"/>
      <c r="D16"/>
      <c r="E16"/>
      <c r="F16"/>
      <c r="G16"/>
      <c r="H16"/>
    </row>
    <row r="17" spans="2:11" x14ac:dyDescent="0.2">
      <c r="B17" t="s">
        <v>14</v>
      </c>
      <c r="C17" t="s">
        <v>37</v>
      </c>
      <c r="D17" t="s">
        <v>17</v>
      </c>
      <c r="E17" t="s">
        <v>38</v>
      </c>
      <c r="F17" t="s">
        <v>26</v>
      </c>
      <c r="G17"/>
      <c r="H17"/>
    </row>
    <row r="18" spans="2:11" ht="13.5" thickBot="1" x14ac:dyDescent="0.25">
      <c r="B18" s="10" t="s">
        <v>32</v>
      </c>
      <c r="C18" s="10"/>
      <c r="D18" s="10"/>
      <c r="E18" s="10"/>
      <c r="F18" s="10"/>
      <c r="G18"/>
      <c r="H18"/>
      <c r="I18" s="11"/>
      <c r="J18" s="11"/>
      <c r="K18" s="11"/>
    </row>
    <row r="19" spans="2:11" x14ac:dyDescent="0.2">
      <c r="B19" s="4" t="s">
        <v>15</v>
      </c>
      <c r="C19" s="4">
        <v>3</v>
      </c>
      <c r="D19" s="4">
        <v>3</v>
      </c>
      <c r="E19" s="4">
        <v>3</v>
      </c>
      <c r="F19" s="4">
        <v>9</v>
      </c>
      <c r="G19"/>
      <c r="I19" s="1" t="s">
        <v>44</v>
      </c>
      <c r="J19" s="9" t="s">
        <v>45</v>
      </c>
      <c r="K19" s="1" t="s">
        <v>46</v>
      </c>
    </row>
    <row r="20" spans="2:11" x14ac:dyDescent="0.2">
      <c r="B20" s="4" t="s">
        <v>16</v>
      </c>
      <c r="C20" s="4">
        <v>89</v>
      </c>
      <c r="D20" s="4">
        <v>57</v>
      </c>
      <c r="E20" s="4">
        <v>29</v>
      </c>
      <c r="F20" s="4">
        <v>175</v>
      </c>
      <c r="G20" s="12"/>
      <c r="H20" s="1" t="s">
        <v>47</v>
      </c>
      <c r="I20" s="3">
        <f>AVERAGE(D4:D6)</f>
        <v>29.666666666666668</v>
      </c>
      <c r="J20" s="3">
        <f>AVERAGE(E4:E6)</f>
        <v>19</v>
      </c>
      <c r="K20" s="3">
        <f>AVERAGE(F4:F6)</f>
        <v>9.6666666666666661</v>
      </c>
    </row>
    <row r="21" spans="2:11" x14ac:dyDescent="0.2">
      <c r="B21" s="4" t="s">
        <v>17</v>
      </c>
      <c r="C21" s="4">
        <v>29.666666666666668</v>
      </c>
      <c r="D21" s="4">
        <v>19</v>
      </c>
      <c r="E21" s="4">
        <v>9.6666666666666661</v>
      </c>
      <c r="F21" s="4">
        <v>19.444444444444443</v>
      </c>
      <c r="G21" s="12"/>
      <c r="H21" s="9" t="s">
        <v>48</v>
      </c>
      <c r="I21" s="3">
        <f>AVERAGE(D7:D9)</f>
        <v>30</v>
      </c>
      <c r="J21" s="3">
        <f>AVERAGE(E7:E9)</f>
        <v>22.666666666666668</v>
      </c>
      <c r="K21" s="3">
        <f>AVERAGE(F7:F9)</f>
        <v>17</v>
      </c>
    </row>
    <row r="22" spans="2:11" x14ac:dyDescent="0.2">
      <c r="B22" s="4" t="s">
        <v>18</v>
      </c>
      <c r="C22" s="4">
        <v>97.333333333333258</v>
      </c>
      <c r="D22" s="4">
        <v>7</v>
      </c>
      <c r="E22" s="4">
        <v>2.3333333333333428</v>
      </c>
      <c r="F22" s="4">
        <v>101.77777777777777</v>
      </c>
      <c r="G22" s="12"/>
      <c r="H22" s="1" t="s">
        <v>49</v>
      </c>
      <c r="I22" s="3">
        <f>AVERAGE(D10:D12)</f>
        <v>42.333333333333336</v>
      </c>
      <c r="J22" s="3">
        <f>AVERAGE(E10:E12)</f>
        <v>32.666666666666664</v>
      </c>
      <c r="K22" s="3">
        <f>AVERAGE(F10:F12)</f>
        <v>22.333333333333332</v>
      </c>
    </row>
    <row r="23" spans="2:11" x14ac:dyDescent="0.2">
      <c r="B23" s="4"/>
      <c r="C23" s="4"/>
      <c r="D23" s="4"/>
      <c r="E23" s="4"/>
      <c r="F23" s="4"/>
      <c r="G23"/>
    </row>
    <row r="24" spans="2:11" ht="13.5" thickBot="1" x14ac:dyDescent="0.25">
      <c r="B24" s="10" t="s">
        <v>33</v>
      </c>
      <c r="C24" s="10"/>
      <c r="D24" s="10"/>
      <c r="E24" s="10"/>
      <c r="F24" s="10"/>
      <c r="G24"/>
      <c r="H24"/>
    </row>
    <row r="25" spans="2:11" x14ac:dyDescent="0.2">
      <c r="B25" s="4" t="s">
        <v>15</v>
      </c>
      <c r="C25" s="4">
        <v>3</v>
      </c>
      <c r="D25" s="4">
        <v>3</v>
      </c>
      <c r="E25" s="4">
        <v>3</v>
      </c>
      <c r="F25" s="4">
        <v>9</v>
      </c>
      <c r="G25"/>
      <c r="H25"/>
    </row>
    <row r="26" spans="2:11" x14ac:dyDescent="0.2">
      <c r="B26" s="4" t="s">
        <v>16</v>
      </c>
      <c r="C26" s="4">
        <v>90</v>
      </c>
      <c r="D26" s="4">
        <v>68</v>
      </c>
      <c r="E26" s="4">
        <v>51</v>
      </c>
      <c r="F26" s="4">
        <v>209</v>
      </c>
      <c r="G26"/>
      <c r="H26"/>
    </row>
    <row r="27" spans="2:11" x14ac:dyDescent="0.2">
      <c r="B27" s="4" t="s">
        <v>17</v>
      </c>
      <c r="C27" s="4">
        <v>30</v>
      </c>
      <c r="D27" s="4">
        <v>22.666666666666668</v>
      </c>
      <c r="E27" s="4">
        <v>17</v>
      </c>
      <c r="F27" s="4">
        <v>23.222222222222221</v>
      </c>
      <c r="G27"/>
      <c r="H27"/>
    </row>
    <row r="28" spans="2:11" x14ac:dyDescent="0.2">
      <c r="B28" s="4" t="s">
        <v>18</v>
      </c>
      <c r="C28" s="4">
        <v>4</v>
      </c>
      <c r="D28" s="4">
        <v>25.333333333333371</v>
      </c>
      <c r="E28" s="4">
        <v>31</v>
      </c>
      <c r="F28" s="4">
        <v>46.944444444444457</v>
      </c>
      <c r="G28"/>
      <c r="H28"/>
    </row>
    <row r="29" spans="2:11" x14ac:dyDescent="0.2">
      <c r="B29" s="4"/>
      <c r="C29" s="4"/>
      <c r="D29" s="4"/>
      <c r="E29" s="4"/>
      <c r="F29" s="4"/>
      <c r="G29"/>
      <c r="H29"/>
    </row>
    <row r="30" spans="2:11" ht="13.5" thickBot="1" x14ac:dyDescent="0.25">
      <c r="B30" s="10" t="s">
        <v>34</v>
      </c>
      <c r="C30" s="10"/>
      <c r="D30" s="10"/>
      <c r="E30" s="10"/>
      <c r="F30" s="10"/>
      <c r="G30"/>
      <c r="H30"/>
    </row>
    <row r="31" spans="2:11" x14ac:dyDescent="0.2">
      <c r="B31" s="4" t="s">
        <v>15</v>
      </c>
      <c r="C31" s="4">
        <v>3</v>
      </c>
      <c r="D31" s="4">
        <v>3</v>
      </c>
      <c r="E31" s="4">
        <v>3</v>
      </c>
      <c r="F31" s="4">
        <v>9</v>
      </c>
      <c r="G31"/>
      <c r="H31"/>
    </row>
    <row r="32" spans="2:11" x14ac:dyDescent="0.2">
      <c r="B32" s="4" t="s">
        <v>16</v>
      </c>
      <c r="C32" s="4">
        <v>127</v>
      </c>
      <c r="D32" s="4">
        <v>98</v>
      </c>
      <c r="E32" s="4">
        <v>67</v>
      </c>
      <c r="F32" s="4">
        <v>292</v>
      </c>
      <c r="G32"/>
      <c r="H32"/>
    </row>
    <row r="33" spans="2:8" x14ac:dyDescent="0.2">
      <c r="B33" s="4" t="s">
        <v>17</v>
      </c>
      <c r="C33" s="4">
        <v>42.333333333333336</v>
      </c>
      <c r="D33" s="4">
        <v>32.666666666666664</v>
      </c>
      <c r="E33" s="4">
        <v>22.333333333333332</v>
      </c>
      <c r="F33" s="4">
        <v>32.444444444444443</v>
      </c>
      <c r="G33"/>
      <c r="H33"/>
    </row>
    <row r="34" spans="2:8" x14ac:dyDescent="0.2">
      <c r="B34" s="4" t="s">
        <v>18</v>
      </c>
      <c r="C34" s="4">
        <v>41.333333333333485</v>
      </c>
      <c r="D34" s="4">
        <v>49.333333333333258</v>
      </c>
      <c r="E34" s="4">
        <v>10.333333333333371</v>
      </c>
      <c r="F34" s="4">
        <v>100.27777777777783</v>
      </c>
      <c r="G34"/>
      <c r="H34"/>
    </row>
    <row r="35" spans="2:8" x14ac:dyDescent="0.2">
      <c r="B35" s="4"/>
      <c r="C35" s="4"/>
      <c r="D35" s="4"/>
      <c r="E35" s="4"/>
      <c r="F35" s="4"/>
      <c r="G35"/>
      <c r="H35"/>
    </row>
    <row r="36" spans="2:8" ht="13.5" thickBot="1" x14ac:dyDescent="0.25">
      <c r="B36" s="10" t="s">
        <v>26</v>
      </c>
      <c r="C36" s="10"/>
      <c r="D36" s="10"/>
      <c r="E36" s="10"/>
      <c r="F36" s="10"/>
      <c r="G36"/>
      <c r="H36"/>
    </row>
    <row r="37" spans="2:8" x14ac:dyDescent="0.2">
      <c r="B37" s="4" t="s">
        <v>15</v>
      </c>
      <c r="C37" s="4">
        <v>9</v>
      </c>
      <c r="D37" s="4">
        <v>9</v>
      </c>
      <c r="E37" s="4">
        <v>9</v>
      </c>
      <c r="F37" s="4"/>
      <c r="G37"/>
      <c r="H37"/>
    </row>
    <row r="38" spans="2:8" x14ac:dyDescent="0.2">
      <c r="B38" s="4" t="s">
        <v>16</v>
      </c>
      <c r="C38" s="4">
        <v>306</v>
      </c>
      <c r="D38" s="4">
        <v>223</v>
      </c>
      <c r="E38" s="4">
        <v>147</v>
      </c>
      <c r="F38" s="4"/>
      <c r="G38"/>
      <c r="H38"/>
    </row>
    <row r="39" spans="2:8" x14ac:dyDescent="0.2">
      <c r="B39" s="4" t="s">
        <v>17</v>
      </c>
      <c r="C39" s="4">
        <v>34</v>
      </c>
      <c r="D39" s="4">
        <v>24.777777777777779</v>
      </c>
      <c r="E39" s="4">
        <v>16.333333333333332</v>
      </c>
      <c r="F39" s="4"/>
      <c r="G39"/>
      <c r="H39"/>
    </row>
    <row r="40" spans="2:8" x14ac:dyDescent="0.2">
      <c r="B40" s="4" t="s">
        <v>18</v>
      </c>
      <c r="C40" s="4">
        <v>74.75</v>
      </c>
      <c r="D40" s="4">
        <v>57.944444444444457</v>
      </c>
      <c r="E40" s="4">
        <v>41.25</v>
      </c>
      <c r="F40" s="4"/>
      <c r="G40"/>
      <c r="H40"/>
    </row>
    <row r="41" spans="2:8" x14ac:dyDescent="0.2">
      <c r="B41" s="4"/>
      <c r="C41" s="4"/>
      <c r="D41" s="4"/>
      <c r="E41" s="4"/>
      <c r="F41" s="4"/>
      <c r="G41"/>
      <c r="H41"/>
    </row>
    <row r="42" spans="2:8" x14ac:dyDescent="0.2">
      <c r="B42"/>
      <c r="C42"/>
      <c r="D42"/>
      <c r="E42"/>
      <c r="F42"/>
      <c r="G42"/>
      <c r="H42"/>
    </row>
    <row r="43" spans="2:8" ht="13.5" thickBot="1" x14ac:dyDescent="0.25">
      <c r="B43" t="s">
        <v>19</v>
      </c>
      <c r="C43"/>
      <c r="D43"/>
      <c r="E43"/>
      <c r="F43"/>
      <c r="G43"/>
      <c r="H43"/>
    </row>
    <row r="44" spans="2:8" x14ac:dyDescent="0.2">
      <c r="B44" s="2" t="s">
        <v>20</v>
      </c>
      <c r="C44" s="2" t="s">
        <v>0</v>
      </c>
      <c r="D44" s="2" t="s">
        <v>1</v>
      </c>
      <c r="E44" s="2" t="s">
        <v>2</v>
      </c>
      <c r="F44" s="2" t="s">
        <v>3</v>
      </c>
      <c r="G44" s="2" t="s">
        <v>21</v>
      </c>
      <c r="H44" s="2" t="s">
        <v>22</v>
      </c>
    </row>
    <row r="45" spans="2:8" x14ac:dyDescent="0.2">
      <c r="B45" s="4" t="s">
        <v>41</v>
      </c>
      <c r="C45" s="4">
        <v>804.96296296296305</v>
      </c>
      <c r="D45" s="4">
        <v>2</v>
      </c>
      <c r="E45" s="4">
        <v>402.48148148148152</v>
      </c>
      <c r="F45" s="4">
        <v>13.516169154228853</v>
      </c>
      <c r="G45" s="4">
        <v>2.6045461730536511E-4</v>
      </c>
      <c r="H45" s="4">
        <v>3.5545571456617879</v>
      </c>
    </row>
    <row r="46" spans="2:8" x14ac:dyDescent="0.2">
      <c r="B46" s="4" t="s">
        <v>24</v>
      </c>
      <c r="C46" s="4">
        <v>1405.4074074074074</v>
      </c>
      <c r="D46" s="4">
        <v>2</v>
      </c>
      <c r="E46" s="4">
        <v>702.7037037037037</v>
      </c>
      <c r="F46" s="4">
        <v>23.598258706467654</v>
      </c>
      <c r="G46" s="4">
        <v>9.3203659848177612E-6</v>
      </c>
      <c r="H46" s="4">
        <v>3.5545571456617879</v>
      </c>
    </row>
    <row r="47" spans="2:8" x14ac:dyDescent="0.2">
      <c r="B47" s="4" t="s">
        <v>42</v>
      </c>
      <c r="C47" s="4">
        <v>50.592592592592496</v>
      </c>
      <c r="D47" s="4">
        <v>4</v>
      </c>
      <c r="E47" s="4">
        <v>12.648148148148124</v>
      </c>
      <c r="F47" s="4">
        <v>0.42475124378109358</v>
      </c>
      <c r="G47" s="4">
        <v>0.78877694299851298</v>
      </c>
      <c r="H47" s="4">
        <v>2.9277441728071834</v>
      </c>
    </row>
    <row r="48" spans="2:8" x14ac:dyDescent="0.2">
      <c r="B48" s="4" t="s">
        <v>43</v>
      </c>
      <c r="C48" s="4">
        <v>536.00000000000011</v>
      </c>
      <c r="D48" s="4">
        <v>18</v>
      </c>
      <c r="E48" s="4">
        <v>29.777777777777786</v>
      </c>
      <c r="F48" s="4"/>
      <c r="G48" s="4"/>
      <c r="H48" s="4"/>
    </row>
    <row r="49" spans="2:8" x14ac:dyDescent="0.2">
      <c r="B49" s="4"/>
      <c r="C49" s="4"/>
      <c r="D49" s="4"/>
      <c r="E49" s="4"/>
      <c r="F49" s="4"/>
      <c r="G49" s="4"/>
      <c r="H49" s="4"/>
    </row>
    <row r="50" spans="2:8" ht="13.5" thickBot="1" x14ac:dyDescent="0.25">
      <c r="B50" s="5" t="s">
        <v>26</v>
      </c>
      <c r="C50" s="5">
        <v>2796.962962962963</v>
      </c>
      <c r="D50" s="5">
        <v>26</v>
      </c>
      <c r="E50" s="5"/>
      <c r="F50" s="5"/>
      <c r="G50" s="5"/>
      <c r="H50" s="5"/>
    </row>
    <row r="52" spans="2:8" x14ac:dyDescent="0.2">
      <c r="D52" s="1" t="s">
        <v>50</v>
      </c>
      <c r="E52" s="1">
        <f>SQRT(E48)</f>
        <v>5.4569018479149678</v>
      </c>
    </row>
    <row r="53" spans="2:8" x14ac:dyDescent="0.2">
      <c r="D53" s="1" t="s">
        <v>51</v>
      </c>
    </row>
    <row r="54" spans="2:8" x14ac:dyDescent="0.2">
      <c r="D54" s="1" t="s">
        <v>46</v>
      </c>
    </row>
    <row r="55" spans="2:8" x14ac:dyDescent="0.2">
      <c r="D55" s="1" t="s">
        <v>17</v>
      </c>
      <c r="E55" s="1">
        <f>D1+G7+F13</f>
        <v>14.518518518518515</v>
      </c>
    </row>
    <row r="56" spans="2:8" x14ac:dyDescent="0.2">
      <c r="D56" s="1" t="s">
        <v>29</v>
      </c>
      <c r="E56" s="1">
        <f>$E$55-2*$E$52</f>
        <v>3.6047148226885799</v>
      </c>
    </row>
    <row r="57" spans="2:8" x14ac:dyDescent="0.2">
      <c r="D57" s="1" t="s">
        <v>30</v>
      </c>
      <c r="E57" s="1">
        <f>$E$55+2*$E$52</f>
        <v>25.432322214348453</v>
      </c>
    </row>
  </sheetData>
  <mergeCells count="2">
    <mergeCell ref="B4:B12"/>
    <mergeCell ref="D2:F2"/>
  </mergeCells>
  <phoneticPr fontId="0" type="noConversion"/>
  <printOptions headings="1" gridLines="1"/>
  <pageMargins left="0.75" right="0.75" top="1" bottom="1" header="0.5" footer="0.5"/>
  <pageSetup scale="8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C3:L50"/>
  <sheetViews>
    <sheetView tabSelected="1" workbookViewId="0"/>
  </sheetViews>
  <sheetFormatPr defaultColWidth="9.140625" defaultRowHeight="12.75" x14ac:dyDescent="0.2"/>
  <cols>
    <col min="1" max="2" width="9.140625" style="1"/>
    <col min="3" max="3" width="17.7109375" style="1" customWidth="1"/>
    <col min="4" max="7" width="8.5703125" style="1" customWidth="1"/>
    <col min="8" max="8" width="10.140625" style="1" customWidth="1"/>
    <col min="9" max="9" width="22.85546875" style="1" bestFit="1" customWidth="1"/>
    <col min="10" max="12" width="12.85546875" style="1" customWidth="1"/>
    <col min="13" max="16384" width="9.140625" style="1"/>
  </cols>
  <sheetData>
    <row r="3" spans="3:9" x14ac:dyDescent="0.2">
      <c r="E3" s="15" t="s">
        <v>36</v>
      </c>
      <c r="F3" s="15"/>
      <c r="G3" s="15"/>
    </row>
    <row r="4" spans="3:9" x14ac:dyDescent="0.2">
      <c r="E4" s="1" t="s">
        <v>37</v>
      </c>
      <c r="F4" s="9" t="s">
        <v>17</v>
      </c>
      <c r="G4" s="1" t="s">
        <v>38</v>
      </c>
    </row>
    <row r="5" spans="3:9" x14ac:dyDescent="0.2">
      <c r="C5" s="13" t="s">
        <v>39</v>
      </c>
      <c r="D5" s="1" t="s">
        <v>32</v>
      </c>
      <c r="E5" s="1">
        <v>41</v>
      </c>
      <c r="F5" s="1">
        <v>21</v>
      </c>
      <c r="G5" s="1">
        <v>15</v>
      </c>
    </row>
    <row r="6" spans="3:9" x14ac:dyDescent="0.2">
      <c r="C6" s="14"/>
      <c r="E6" s="1">
        <v>25</v>
      </c>
      <c r="F6" s="1">
        <v>20</v>
      </c>
      <c r="G6" s="1">
        <v>14</v>
      </c>
    </row>
    <row r="7" spans="3:9" x14ac:dyDescent="0.2">
      <c r="C7" s="14"/>
      <c r="E7" s="1">
        <v>23</v>
      </c>
      <c r="F7" s="1">
        <v>16</v>
      </c>
      <c r="G7" s="1">
        <v>13</v>
      </c>
    </row>
    <row r="8" spans="3:9" x14ac:dyDescent="0.2">
      <c r="C8" s="14"/>
      <c r="D8" s="9" t="s">
        <v>33</v>
      </c>
      <c r="E8" s="1">
        <v>28</v>
      </c>
      <c r="F8" s="1">
        <v>28</v>
      </c>
      <c r="G8" s="1">
        <v>14</v>
      </c>
    </row>
    <row r="9" spans="3:9" x14ac:dyDescent="0.2">
      <c r="C9" s="14"/>
      <c r="E9" s="1">
        <v>30</v>
      </c>
      <c r="F9" s="1">
        <v>22</v>
      </c>
      <c r="G9" s="1">
        <v>13</v>
      </c>
    </row>
    <row r="10" spans="3:9" x14ac:dyDescent="0.2">
      <c r="C10" s="14"/>
      <c r="E10" s="1">
        <v>32</v>
      </c>
      <c r="F10" s="1">
        <v>18</v>
      </c>
      <c r="G10" s="1">
        <v>12</v>
      </c>
    </row>
    <row r="11" spans="3:9" x14ac:dyDescent="0.2">
      <c r="C11" s="14"/>
      <c r="D11" s="1" t="s">
        <v>34</v>
      </c>
      <c r="E11" s="1">
        <v>50</v>
      </c>
      <c r="F11" s="1">
        <v>34</v>
      </c>
      <c r="G11" s="1">
        <v>13</v>
      </c>
    </row>
    <row r="12" spans="3:9" x14ac:dyDescent="0.2">
      <c r="C12" s="14"/>
      <c r="E12" s="1">
        <v>51</v>
      </c>
      <c r="F12" s="1">
        <v>40</v>
      </c>
      <c r="G12" s="1">
        <v>13</v>
      </c>
    </row>
    <row r="13" spans="3:9" x14ac:dyDescent="0.2">
      <c r="C13" s="14"/>
      <c r="E13" s="1">
        <v>52</v>
      </c>
      <c r="F13" s="1">
        <v>32</v>
      </c>
      <c r="G13" s="1">
        <v>13</v>
      </c>
    </row>
    <row r="15" spans="3:9" x14ac:dyDescent="0.2">
      <c r="C15" t="s">
        <v>40</v>
      </c>
      <c r="D15"/>
      <c r="E15"/>
      <c r="F15"/>
      <c r="G15"/>
      <c r="H15"/>
      <c r="I15"/>
    </row>
    <row r="16" spans="3:9" x14ac:dyDescent="0.2">
      <c r="C16"/>
      <c r="D16"/>
      <c r="E16"/>
      <c r="F16"/>
      <c r="G16"/>
      <c r="H16"/>
      <c r="I16"/>
    </row>
    <row r="17" spans="3:12" x14ac:dyDescent="0.2">
      <c r="C17" t="s">
        <v>14</v>
      </c>
      <c r="D17" t="s">
        <v>37</v>
      </c>
      <c r="E17" t="s">
        <v>17</v>
      </c>
      <c r="F17" t="s">
        <v>38</v>
      </c>
      <c r="G17" t="s">
        <v>26</v>
      </c>
      <c r="H17"/>
      <c r="I17"/>
    </row>
    <row r="18" spans="3:12" ht="13.5" thickBot="1" x14ac:dyDescent="0.25">
      <c r="C18" s="10" t="s">
        <v>32</v>
      </c>
      <c r="D18" s="10"/>
      <c r="E18" s="10"/>
      <c r="F18" s="10"/>
      <c r="G18" s="10"/>
      <c r="H18"/>
      <c r="I18"/>
    </row>
    <row r="19" spans="3:12" x14ac:dyDescent="0.2">
      <c r="C19" s="4" t="s">
        <v>15</v>
      </c>
      <c r="D19" s="4">
        <v>3</v>
      </c>
      <c r="E19" s="4">
        <v>3</v>
      </c>
      <c r="F19" s="4">
        <v>3</v>
      </c>
      <c r="G19" s="4">
        <v>9</v>
      </c>
      <c r="H19"/>
      <c r="J19" s="1" t="s">
        <v>44</v>
      </c>
      <c r="K19" s="9" t="s">
        <v>45</v>
      </c>
      <c r="L19" s="1" t="s">
        <v>46</v>
      </c>
    </row>
    <row r="20" spans="3:12" x14ac:dyDescent="0.2">
      <c r="C20" s="4" t="s">
        <v>16</v>
      </c>
      <c r="D20" s="4">
        <v>89</v>
      </c>
      <c r="E20" s="4">
        <v>57</v>
      </c>
      <c r="F20" s="4">
        <v>42</v>
      </c>
      <c r="G20" s="4">
        <v>188</v>
      </c>
      <c r="H20"/>
      <c r="I20" s="1" t="s">
        <v>47</v>
      </c>
      <c r="J20" s="3">
        <v>29.666666666666668</v>
      </c>
      <c r="K20" s="3">
        <v>19</v>
      </c>
      <c r="L20" s="3">
        <v>14</v>
      </c>
    </row>
    <row r="21" spans="3:12" x14ac:dyDescent="0.2">
      <c r="C21" s="4" t="s">
        <v>17</v>
      </c>
      <c r="D21" s="4">
        <v>29.666666666666668</v>
      </c>
      <c r="E21" s="4">
        <v>19</v>
      </c>
      <c r="F21" s="4">
        <v>14</v>
      </c>
      <c r="G21" s="4">
        <v>20.888888888888889</v>
      </c>
      <c r="H21"/>
      <c r="I21" s="9" t="s">
        <v>48</v>
      </c>
      <c r="J21" s="3">
        <v>30</v>
      </c>
      <c r="K21" s="3">
        <v>22.666666666666668</v>
      </c>
      <c r="L21" s="3">
        <v>13</v>
      </c>
    </row>
    <row r="22" spans="3:12" x14ac:dyDescent="0.2">
      <c r="C22" s="4" t="s">
        <v>18</v>
      </c>
      <c r="D22" s="4">
        <v>97.333333333333258</v>
      </c>
      <c r="E22" s="4">
        <v>7</v>
      </c>
      <c r="F22" s="4">
        <v>1</v>
      </c>
      <c r="G22" s="4">
        <v>74.361111111111086</v>
      </c>
      <c r="H22"/>
      <c r="I22" s="1" t="s">
        <v>49</v>
      </c>
      <c r="J22" s="3">
        <v>51</v>
      </c>
      <c r="K22" s="3">
        <v>35.333333333333336</v>
      </c>
      <c r="L22" s="3">
        <v>13</v>
      </c>
    </row>
    <row r="23" spans="3:12" x14ac:dyDescent="0.2">
      <c r="C23" s="4"/>
      <c r="D23" s="4"/>
      <c r="E23" s="4"/>
      <c r="F23" s="4"/>
      <c r="G23" s="4"/>
      <c r="H23"/>
      <c r="I23"/>
    </row>
    <row r="24" spans="3:12" ht="13.5" thickBot="1" x14ac:dyDescent="0.25">
      <c r="C24" s="10" t="s">
        <v>33</v>
      </c>
      <c r="D24" s="10"/>
      <c r="E24" s="10"/>
      <c r="F24" s="10"/>
      <c r="G24" s="10"/>
      <c r="H24"/>
      <c r="I24"/>
    </row>
    <row r="25" spans="3:12" x14ac:dyDescent="0.2">
      <c r="C25" s="4" t="s">
        <v>15</v>
      </c>
      <c r="D25" s="4">
        <v>3</v>
      </c>
      <c r="E25" s="4">
        <v>3</v>
      </c>
      <c r="F25" s="4">
        <v>3</v>
      </c>
      <c r="G25" s="4">
        <v>9</v>
      </c>
      <c r="H25"/>
      <c r="I25"/>
    </row>
    <row r="26" spans="3:12" x14ac:dyDescent="0.2">
      <c r="C26" s="4" t="s">
        <v>16</v>
      </c>
      <c r="D26" s="4">
        <v>90</v>
      </c>
      <c r="E26" s="4">
        <v>68</v>
      </c>
      <c r="F26" s="4">
        <v>39</v>
      </c>
      <c r="G26" s="4">
        <v>197</v>
      </c>
      <c r="H26"/>
      <c r="I26"/>
    </row>
    <row r="27" spans="3:12" x14ac:dyDescent="0.2">
      <c r="C27" s="4" t="s">
        <v>17</v>
      </c>
      <c r="D27" s="4">
        <v>30</v>
      </c>
      <c r="E27" s="4">
        <v>22.666666666666668</v>
      </c>
      <c r="F27" s="4">
        <v>13</v>
      </c>
      <c r="G27" s="4">
        <v>21.888888888888889</v>
      </c>
      <c r="H27"/>
      <c r="I27"/>
    </row>
    <row r="28" spans="3:12" x14ac:dyDescent="0.2">
      <c r="C28" s="4" t="s">
        <v>18</v>
      </c>
      <c r="D28" s="4">
        <v>4</v>
      </c>
      <c r="E28" s="4">
        <v>25.333333333333371</v>
      </c>
      <c r="F28" s="4">
        <v>1</v>
      </c>
      <c r="G28" s="4">
        <v>62.111111111111086</v>
      </c>
      <c r="H28"/>
      <c r="I28"/>
    </row>
    <row r="29" spans="3:12" x14ac:dyDescent="0.2">
      <c r="C29" s="4"/>
      <c r="D29" s="4"/>
      <c r="E29" s="4"/>
      <c r="F29" s="4"/>
      <c r="G29" s="4"/>
      <c r="H29"/>
      <c r="I29"/>
    </row>
    <row r="30" spans="3:12" ht="13.5" thickBot="1" x14ac:dyDescent="0.25">
      <c r="C30" s="10" t="s">
        <v>34</v>
      </c>
      <c r="D30" s="10"/>
      <c r="E30" s="10"/>
      <c r="F30" s="10"/>
      <c r="G30" s="10"/>
      <c r="H30"/>
      <c r="I30"/>
    </row>
    <row r="31" spans="3:12" x14ac:dyDescent="0.2">
      <c r="C31" s="4" t="s">
        <v>15</v>
      </c>
      <c r="D31" s="4">
        <v>3</v>
      </c>
      <c r="E31" s="4">
        <v>3</v>
      </c>
      <c r="F31" s="4">
        <v>3</v>
      </c>
      <c r="G31" s="4">
        <v>9</v>
      </c>
      <c r="H31"/>
      <c r="I31"/>
    </row>
    <row r="32" spans="3:12" x14ac:dyDescent="0.2">
      <c r="C32" s="4" t="s">
        <v>16</v>
      </c>
      <c r="D32" s="4">
        <v>153</v>
      </c>
      <c r="E32" s="4">
        <v>106</v>
      </c>
      <c r="F32" s="4">
        <v>39</v>
      </c>
      <c r="G32" s="4">
        <v>298</v>
      </c>
      <c r="H32"/>
      <c r="I32"/>
    </row>
    <row r="33" spans="3:9" x14ac:dyDescent="0.2">
      <c r="C33" s="4" t="s">
        <v>17</v>
      </c>
      <c r="D33" s="4">
        <v>51</v>
      </c>
      <c r="E33" s="4">
        <v>35.333333333333336</v>
      </c>
      <c r="F33" s="4">
        <v>13</v>
      </c>
      <c r="G33" s="4">
        <v>33.111111111111114</v>
      </c>
      <c r="H33"/>
      <c r="I33"/>
    </row>
    <row r="34" spans="3:9" x14ac:dyDescent="0.2">
      <c r="C34" s="4" t="s">
        <v>18</v>
      </c>
      <c r="D34" s="4">
        <v>1</v>
      </c>
      <c r="E34" s="4">
        <v>17.333333333333336</v>
      </c>
      <c r="F34" s="4">
        <v>0</v>
      </c>
      <c r="G34" s="4">
        <v>278.11111111111109</v>
      </c>
      <c r="H34"/>
      <c r="I34"/>
    </row>
    <row r="35" spans="3:9" x14ac:dyDescent="0.2">
      <c r="C35" s="4"/>
      <c r="D35" s="4"/>
      <c r="E35" s="4"/>
      <c r="F35" s="4"/>
      <c r="G35" s="4"/>
      <c r="H35"/>
      <c r="I35"/>
    </row>
    <row r="36" spans="3:9" ht="13.5" thickBot="1" x14ac:dyDescent="0.25">
      <c r="C36" s="10" t="s">
        <v>26</v>
      </c>
      <c r="D36" s="10"/>
      <c r="E36" s="10"/>
      <c r="F36" s="10"/>
      <c r="G36" s="10"/>
      <c r="H36"/>
      <c r="I36"/>
    </row>
    <row r="37" spans="3:9" x14ac:dyDescent="0.2">
      <c r="C37" s="4" t="s">
        <v>15</v>
      </c>
      <c r="D37" s="4">
        <v>9</v>
      </c>
      <c r="E37" s="4">
        <v>9</v>
      </c>
      <c r="F37" s="4">
        <v>9</v>
      </c>
      <c r="G37" s="4"/>
      <c r="H37"/>
      <c r="I37"/>
    </row>
    <row r="38" spans="3:9" x14ac:dyDescent="0.2">
      <c r="C38" s="4" t="s">
        <v>16</v>
      </c>
      <c r="D38" s="4">
        <v>332</v>
      </c>
      <c r="E38" s="4">
        <v>231</v>
      </c>
      <c r="F38" s="4">
        <v>120</v>
      </c>
      <c r="G38" s="4"/>
      <c r="H38"/>
      <c r="I38"/>
    </row>
    <row r="39" spans="3:9" x14ac:dyDescent="0.2">
      <c r="C39" s="4" t="s">
        <v>17</v>
      </c>
      <c r="D39" s="4">
        <v>36.888888888888886</v>
      </c>
      <c r="E39" s="4">
        <v>25.666666666666668</v>
      </c>
      <c r="F39" s="4">
        <v>13.333333333333334</v>
      </c>
      <c r="G39" s="4"/>
      <c r="H39"/>
      <c r="I39"/>
    </row>
    <row r="40" spans="3:9" x14ac:dyDescent="0.2">
      <c r="C40" s="4" t="s">
        <v>18</v>
      </c>
      <c r="D40" s="4">
        <v>137.61111111111109</v>
      </c>
      <c r="E40" s="4">
        <v>67.5</v>
      </c>
      <c r="F40" s="4">
        <v>0.75000000000000011</v>
      </c>
      <c r="G40" s="4"/>
      <c r="H40"/>
      <c r="I40"/>
    </row>
    <row r="41" spans="3:9" x14ac:dyDescent="0.2">
      <c r="C41" s="4"/>
      <c r="D41" s="4"/>
      <c r="E41" s="4"/>
      <c r="F41" s="4"/>
      <c r="G41" s="4"/>
      <c r="H41"/>
      <c r="I41"/>
    </row>
    <row r="42" spans="3:9" x14ac:dyDescent="0.2">
      <c r="C42"/>
      <c r="D42"/>
      <c r="E42"/>
      <c r="F42"/>
      <c r="G42"/>
      <c r="H42"/>
      <c r="I42"/>
    </row>
    <row r="43" spans="3:9" ht="13.5" thickBot="1" x14ac:dyDescent="0.25">
      <c r="C43" t="s">
        <v>19</v>
      </c>
      <c r="D43"/>
      <c r="E43"/>
      <c r="F43"/>
      <c r="G43"/>
      <c r="H43"/>
      <c r="I43"/>
    </row>
    <row r="44" spans="3:9" x14ac:dyDescent="0.2">
      <c r="C44" s="2" t="s">
        <v>20</v>
      </c>
      <c r="D44" s="2" t="s">
        <v>0</v>
      </c>
      <c r="E44" s="2" t="s">
        <v>1</v>
      </c>
      <c r="F44" s="2" t="s">
        <v>2</v>
      </c>
      <c r="G44" s="2" t="s">
        <v>3</v>
      </c>
      <c r="H44" s="2" t="s">
        <v>21</v>
      </c>
      <c r="I44" s="2" t="s">
        <v>22</v>
      </c>
    </row>
    <row r="45" spans="3:9" x14ac:dyDescent="0.2">
      <c r="C45" s="4" t="s">
        <v>41</v>
      </c>
      <c r="D45" s="4">
        <v>828.96296296296259</v>
      </c>
      <c r="E45" s="4">
        <v>2</v>
      </c>
      <c r="F45" s="4">
        <v>414.4814814814813</v>
      </c>
      <c r="G45" s="4">
        <v>24.222943722943707</v>
      </c>
      <c r="H45" s="4">
        <v>7.8566895030859732E-6</v>
      </c>
      <c r="I45" s="4">
        <v>3.5545571456617879</v>
      </c>
    </row>
    <row r="46" spans="3:9" x14ac:dyDescent="0.2">
      <c r="C46" s="4" t="s">
        <v>24</v>
      </c>
      <c r="D46" s="4">
        <v>2498.7407407407409</v>
      </c>
      <c r="E46" s="4">
        <v>2</v>
      </c>
      <c r="F46" s="4">
        <v>1249.3703703703704</v>
      </c>
      <c r="G46" s="4">
        <v>73.015151515151501</v>
      </c>
      <c r="H46" s="4">
        <v>2.3074683935641419E-9</v>
      </c>
      <c r="I46" s="4">
        <v>3.5545571456617879</v>
      </c>
    </row>
    <row r="47" spans="3:9" x14ac:dyDescent="0.2">
      <c r="C47" s="4" t="s">
        <v>42</v>
      </c>
      <c r="D47" s="4">
        <v>509.92592592592604</v>
      </c>
      <c r="E47" s="4">
        <v>4</v>
      </c>
      <c r="F47" s="4">
        <v>127.48148148148151</v>
      </c>
      <c r="G47" s="4">
        <v>7.4502164502164501</v>
      </c>
      <c r="H47" s="4">
        <v>1.0064539262032289E-3</v>
      </c>
      <c r="I47" s="4">
        <v>2.9277441728071834</v>
      </c>
    </row>
    <row r="48" spans="3:9" x14ac:dyDescent="0.2">
      <c r="C48" s="4" t="s">
        <v>43</v>
      </c>
      <c r="D48" s="4">
        <v>308.00000000000006</v>
      </c>
      <c r="E48" s="4">
        <v>18</v>
      </c>
      <c r="F48" s="4">
        <v>17.111111111111114</v>
      </c>
      <c r="G48" s="4"/>
      <c r="H48" s="4"/>
      <c r="I48" s="4"/>
    </row>
    <row r="49" spans="3:9" x14ac:dyDescent="0.2">
      <c r="C49" s="4"/>
      <c r="D49" s="4"/>
      <c r="E49" s="6" t="s">
        <v>27</v>
      </c>
      <c r="F49" s="4">
        <f>SQRT(F48)</f>
        <v>4.1365578819969526</v>
      </c>
      <c r="G49" s="4"/>
      <c r="H49" s="4"/>
      <c r="I49" s="4"/>
    </row>
    <row r="50" spans="3:9" ht="13.5" thickBot="1" x14ac:dyDescent="0.25">
      <c r="C50" s="5" t="s">
        <v>26</v>
      </c>
      <c r="D50" s="5">
        <v>4145.6296296296296</v>
      </c>
      <c r="E50" s="5">
        <v>26</v>
      </c>
      <c r="F50" s="5"/>
      <c r="G50" s="5"/>
      <c r="H50" s="5"/>
      <c r="I50" s="5"/>
    </row>
  </sheetData>
  <mergeCells count="2">
    <mergeCell ref="E3:G3"/>
    <mergeCell ref="C5:C13"/>
  </mergeCells>
  <phoneticPr fontId="0" type="noConversion"/>
  <printOptions headings="1" gridLines="1"/>
  <pageMargins left="0.75" right="0.75" top="1" bottom="1" header="0.5" footer="0.5"/>
  <pageSetup scale="65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F04AF0E-F4AF-4CA7-8AF0-E23EA218F86E}">
  <ds:schemaRefs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316832-BB42-4382-9ADE-B008CACA8B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27A6DB-D009-41E7-8BD5-11D22CA594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Bez powtórzeń</vt:lpstr>
      <vt:lpstr>Bez interakcji</vt:lpstr>
      <vt:lpstr>Z interakcjami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2019-08-06T18:59:00Z</dcterms:created>
  <dcterms:modified xsi:type="dcterms:W3CDTF">2019-08-06T18:59:00Z</dcterms:modified>
</cp:coreProperties>
</file>