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/>
  <xr:revisionPtr revIDLastSave="0" documentId="13_ncr:1_{20542012-DC47-4B1B-8DC6-A357A2B67076}" xr6:coauthVersionLast="43" xr6:coauthVersionMax="43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ev_HiddenInfo" sheetId="2" state="veryHidden" r:id="rId1"/>
    <sheet name="Dane" sheetId="1" r:id="rId2"/>
  </sheets>
  <definedNames>
    <definedName name="Klasyfikacje">Dane!$G$5:$G$88</definedName>
    <definedName name="Rzeczywiste_dane">Dane!$E$5:$E$88</definedName>
    <definedName name="solver_adj" localSheetId="1" hidden="1">Dane!$F$3:$H$3</definedName>
    <definedName name="solver_cvg" localSheetId="1" hidden="1">0.0001</definedName>
    <definedName name="solver_drv" localSheetId="1" hidden="1">2</definedName>
    <definedName name="solver_dua" localSheetId="1" hidden="1">2</definedName>
    <definedName name="solver_eng" localSheetId="1" hidden="1">3</definedName>
    <definedName name="solver_est" localSheetId="1" hidden="1">2</definedName>
    <definedName name="solver_ibd" localSheetId="1" hidden="1">2</definedName>
    <definedName name="solver_itr" localSheetId="1" hidden="1">1000</definedName>
    <definedName name="solver_lhs1" localSheetId="1" hidden="1">Dane!$F$3:$G$3</definedName>
    <definedName name="solver_lhs2" localSheetId="1" hidden="1">Dane!$F$3:$G$3</definedName>
    <definedName name="solver_lhs3" localSheetId="1" hidden="1">Dane!$H$3</definedName>
    <definedName name="solver_lhs4" localSheetId="1" hidden="1">Dane!$H$3</definedName>
    <definedName name="solver_lin" localSheetId="1" hidden="1">2</definedName>
    <definedName name="solver_loc" localSheetId="1" hidden="1">1</definedName>
    <definedName name="solver_lva" localSheetId="1" hidden="1">2</definedName>
    <definedName name="solver_mip" localSheetId="1" hidden="1">500000</definedName>
    <definedName name="solver_mni" localSheetId="1" hidden="1">3000</definedName>
    <definedName name="solver_mrt" localSheetId="1" hidden="1">0.075</definedName>
    <definedName name="solver_neg" localSheetId="1" hidden="1">2</definedName>
    <definedName name="solver_nod" localSheetId="1" hidden="1">500000</definedName>
    <definedName name="solver_num" localSheetId="1" hidden="1">4</definedName>
    <definedName name="solver_nwt" localSheetId="1" hidden="1">2</definedName>
    <definedName name="solver_ofx" localSheetId="1" hidden="1">2</definedName>
    <definedName name="solver_opt" localSheetId="1" hidden="1">Dane!$I$5</definedName>
    <definedName name="solver_piv" localSheetId="1" hidden="1">0.000001</definedName>
    <definedName name="solver_pre" localSheetId="1" hidden="1">0.000001</definedName>
    <definedName name="solver_pro" localSheetId="1" hidden="1">2</definedName>
    <definedName name="solver_rbv" localSheetId="1" hidden="1">1</definedName>
    <definedName name="solver_red" localSheetId="1" hidden="1">0.000001</definedName>
    <definedName name="solver_rel1" localSheetId="1" hidden="1">1</definedName>
    <definedName name="solver_rel2" localSheetId="1" hidden="1">3</definedName>
    <definedName name="solver_rel3" localSheetId="1" hidden="1">1</definedName>
    <definedName name="solver_rel4" localSheetId="1" hidden="1">3</definedName>
    <definedName name="solver_reo" localSheetId="1" hidden="1">2</definedName>
    <definedName name="solver_rep" localSheetId="1" hidden="1">2</definedName>
    <definedName name="solver_rhs1" localSheetId="1" hidden="1">1</definedName>
    <definedName name="solver_rhs2" localSheetId="1" hidden="1">-1</definedName>
    <definedName name="solver_rhs3" localSheetId="1" hidden="1">200</definedName>
    <definedName name="solver_rhs4" localSheetId="1" hidden="1">0</definedName>
    <definedName name="solver_rlx" localSheetId="1" hidden="1">2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std" localSheetId="1" hidden="1">0</definedName>
    <definedName name="solver_tim" localSheetId="1" hidden="1">100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" i="1" l="1"/>
  <c r="F1" i="1"/>
  <c r="F5" i="1"/>
  <c r="G5" i="1" s="1"/>
  <c r="H5" i="1" s="1"/>
  <c r="F6" i="1"/>
  <c r="G6" i="1" s="1"/>
  <c r="H6" i="1" s="1"/>
  <c r="F7" i="1"/>
  <c r="G7" i="1" s="1"/>
  <c r="H7" i="1" s="1"/>
  <c r="F8" i="1"/>
  <c r="G8" i="1" s="1"/>
  <c r="H8" i="1" s="1"/>
  <c r="F9" i="1"/>
  <c r="G9" i="1" s="1"/>
  <c r="H9" i="1" s="1"/>
  <c r="F10" i="1"/>
  <c r="G10" i="1" s="1"/>
  <c r="H10" i="1" s="1"/>
  <c r="F11" i="1"/>
  <c r="G11" i="1" s="1"/>
  <c r="H11" i="1" s="1"/>
  <c r="F12" i="1"/>
  <c r="G12" i="1" s="1"/>
  <c r="H12" i="1" s="1"/>
  <c r="F13" i="1"/>
  <c r="G13" i="1" s="1"/>
  <c r="H13" i="1" s="1"/>
  <c r="F14" i="1"/>
  <c r="G14" i="1" s="1"/>
  <c r="H14" i="1" s="1"/>
  <c r="F15" i="1"/>
  <c r="G15" i="1" s="1"/>
  <c r="H15" i="1" s="1"/>
  <c r="F16" i="1"/>
  <c r="G16" i="1" s="1"/>
  <c r="H16" i="1" s="1"/>
  <c r="F17" i="1"/>
  <c r="G17" i="1" s="1"/>
  <c r="H17" i="1" s="1"/>
  <c r="F18" i="1"/>
  <c r="G18" i="1" s="1"/>
  <c r="H18" i="1" s="1"/>
  <c r="F19" i="1"/>
  <c r="G19" i="1" s="1"/>
  <c r="H19" i="1" s="1"/>
  <c r="F20" i="1"/>
  <c r="G20" i="1" s="1"/>
  <c r="H20" i="1" s="1"/>
  <c r="F21" i="1"/>
  <c r="G21" i="1"/>
  <c r="H21" i="1" s="1"/>
  <c r="F22" i="1"/>
  <c r="G22" i="1" s="1"/>
  <c r="H22" i="1" s="1"/>
  <c r="F23" i="1"/>
  <c r="G23" i="1" s="1"/>
  <c r="H23" i="1" s="1"/>
  <c r="F24" i="1"/>
  <c r="G24" i="1" s="1"/>
  <c r="H24" i="1" s="1"/>
  <c r="F25" i="1"/>
  <c r="G25" i="1" s="1"/>
  <c r="H25" i="1" s="1"/>
  <c r="F26" i="1"/>
  <c r="G26" i="1" s="1"/>
  <c r="H26" i="1" s="1"/>
  <c r="F27" i="1"/>
  <c r="G27" i="1" s="1"/>
  <c r="H27" i="1" s="1"/>
  <c r="F28" i="1"/>
  <c r="G28" i="1" s="1"/>
  <c r="H28" i="1" s="1"/>
  <c r="F29" i="1"/>
  <c r="G29" i="1" s="1"/>
  <c r="H29" i="1" s="1"/>
  <c r="F30" i="1"/>
  <c r="G30" i="1" s="1"/>
  <c r="H30" i="1" s="1"/>
  <c r="F31" i="1"/>
  <c r="G31" i="1" s="1"/>
  <c r="H31" i="1" s="1"/>
  <c r="F32" i="1"/>
  <c r="G32" i="1" s="1"/>
  <c r="H32" i="1" s="1"/>
  <c r="F33" i="1"/>
  <c r="G33" i="1" s="1"/>
  <c r="H33" i="1" s="1"/>
  <c r="F34" i="1"/>
  <c r="G34" i="1" s="1"/>
  <c r="H34" i="1" s="1"/>
  <c r="F35" i="1"/>
  <c r="G35" i="1" s="1"/>
  <c r="H35" i="1" s="1"/>
  <c r="F36" i="1"/>
  <c r="G36" i="1" s="1"/>
  <c r="H36" i="1" s="1"/>
  <c r="F37" i="1"/>
  <c r="G37" i="1" s="1"/>
  <c r="H37" i="1" s="1"/>
  <c r="F38" i="1"/>
  <c r="G38" i="1" s="1"/>
  <c r="H38" i="1" s="1"/>
  <c r="F39" i="1"/>
  <c r="G39" i="1" s="1"/>
  <c r="H39" i="1" s="1"/>
  <c r="F40" i="1"/>
  <c r="G40" i="1" s="1"/>
  <c r="H40" i="1" s="1"/>
  <c r="F41" i="1"/>
  <c r="G41" i="1" s="1"/>
  <c r="H41" i="1" s="1"/>
  <c r="F42" i="1"/>
  <c r="G42" i="1" s="1"/>
  <c r="H42" i="1" s="1"/>
  <c r="F43" i="1"/>
  <c r="G43" i="1" s="1"/>
  <c r="H43" i="1" s="1"/>
  <c r="F44" i="1"/>
  <c r="G44" i="1" s="1"/>
  <c r="H44" i="1" s="1"/>
  <c r="F45" i="1"/>
  <c r="G45" i="1" s="1"/>
  <c r="H45" i="1" s="1"/>
  <c r="F46" i="1"/>
  <c r="G46" i="1" s="1"/>
  <c r="H46" i="1" s="1"/>
  <c r="F47" i="1"/>
  <c r="G47" i="1" s="1"/>
  <c r="H47" i="1" s="1"/>
  <c r="F48" i="1"/>
  <c r="G48" i="1" s="1"/>
  <c r="H48" i="1" s="1"/>
  <c r="F49" i="1"/>
  <c r="G49" i="1" s="1"/>
  <c r="H49" i="1" s="1"/>
  <c r="F50" i="1"/>
  <c r="G50" i="1" s="1"/>
  <c r="H50" i="1" s="1"/>
  <c r="F51" i="1"/>
  <c r="G51" i="1" s="1"/>
  <c r="H51" i="1" s="1"/>
  <c r="F52" i="1"/>
  <c r="G52" i="1" s="1"/>
  <c r="H52" i="1" s="1"/>
  <c r="F53" i="1"/>
  <c r="G53" i="1" s="1"/>
  <c r="H53" i="1" s="1"/>
  <c r="F54" i="1"/>
  <c r="G54" i="1" s="1"/>
  <c r="H54" i="1" s="1"/>
  <c r="F55" i="1"/>
  <c r="G55" i="1" s="1"/>
  <c r="H55" i="1" s="1"/>
  <c r="F56" i="1"/>
  <c r="G56" i="1"/>
  <c r="H56" i="1" s="1"/>
  <c r="F57" i="1"/>
  <c r="G57" i="1" s="1"/>
  <c r="H57" i="1" s="1"/>
  <c r="F58" i="1"/>
  <c r="G58" i="1" s="1"/>
  <c r="H58" i="1" s="1"/>
  <c r="F59" i="1"/>
  <c r="G59" i="1" s="1"/>
  <c r="H59" i="1" s="1"/>
  <c r="F60" i="1"/>
  <c r="G60" i="1"/>
  <c r="H60" i="1" s="1"/>
  <c r="F61" i="1"/>
  <c r="G61" i="1" s="1"/>
  <c r="H61" i="1" s="1"/>
  <c r="F62" i="1"/>
  <c r="G62" i="1" s="1"/>
  <c r="H62" i="1" s="1"/>
  <c r="F63" i="1"/>
  <c r="G63" i="1" s="1"/>
  <c r="H63" i="1" s="1"/>
  <c r="F64" i="1"/>
  <c r="G64" i="1" s="1"/>
  <c r="H64" i="1" s="1"/>
  <c r="F65" i="1"/>
  <c r="G65" i="1" s="1"/>
  <c r="H65" i="1" s="1"/>
  <c r="F66" i="1"/>
  <c r="G66" i="1" s="1"/>
  <c r="H66" i="1" s="1"/>
  <c r="F67" i="1"/>
  <c r="G67" i="1" s="1"/>
  <c r="H67" i="1" s="1"/>
  <c r="F68" i="1"/>
  <c r="G68" i="1" s="1"/>
  <c r="H68" i="1" s="1"/>
  <c r="F69" i="1"/>
  <c r="G69" i="1" s="1"/>
  <c r="H69" i="1" s="1"/>
  <c r="F70" i="1"/>
  <c r="G70" i="1" s="1"/>
  <c r="H70" i="1" s="1"/>
  <c r="F71" i="1"/>
  <c r="G71" i="1" s="1"/>
  <c r="H71" i="1" s="1"/>
  <c r="F72" i="1"/>
  <c r="G72" i="1"/>
  <c r="H72" i="1" s="1"/>
  <c r="F73" i="1"/>
  <c r="G73" i="1" s="1"/>
  <c r="H73" i="1" s="1"/>
  <c r="F74" i="1"/>
  <c r="G74" i="1" s="1"/>
  <c r="H74" i="1" s="1"/>
  <c r="F75" i="1"/>
  <c r="G75" i="1" s="1"/>
  <c r="H75" i="1" s="1"/>
  <c r="F76" i="1"/>
  <c r="G76" i="1" s="1"/>
  <c r="H76" i="1" s="1"/>
  <c r="F77" i="1"/>
  <c r="G77" i="1" s="1"/>
  <c r="H77" i="1" s="1"/>
  <c r="F78" i="1"/>
  <c r="G78" i="1" s="1"/>
  <c r="H78" i="1" s="1"/>
  <c r="F79" i="1"/>
  <c r="G79" i="1" s="1"/>
  <c r="H79" i="1" s="1"/>
  <c r="F80" i="1"/>
  <c r="G80" i="1" s="1"/>
  <c r="H80" i="1" s="1"/>
  <c r="F81" i="1"/>
  <c r="G81" i="1" s="1"/>
  <c r="H81" i="1" s="1"/>
  <c r="F82" i="1"/>
  <c r="G82" i="1" s="1"/>
  <c r="H82" i="1" s="1"/>
  <c r="F83" i="1"/>
  <c r="G83" i="1" s="1"/>
  <c r="H83" i="1" s="1"/>
  <c r="F84" i="1"/>
  <c r="G84" i="1" s="1"/>
  <c r="H84" i="1" s="1"/>
  <c r="F85" i="1"/>
  <c r="G85" i="1" s="1"/>
  <c r="H85" i="1" s="1"/>
  <c r="F86" i="1"/>
  <c r="G86" i="1" s="1"/>
  <c r="H86" i="1" s="1"/>
  <c r="F87" i="1"/>
  <c r="G87" i="1" s="1"/>
  <c r="H87" i="1" s="1"/>
  <c r="F88" i="1"/>
  <c r="G88" i="1" s="1"/>
  <c r="H88" i="1" s="1"/>
  <c r="H17" i="2"/>
  <c r="H16" i="2"/>
  <c r="L12" i="1" l="1"/>
  <c r="L11" i="1"/>
  <c r="M12" i="1"/>
  <c r="N12" i="1" s="1"/>
  <c r="M11" i="1"/>
  <c r="M13" i="1" s="1"/>
  <c r="I5" i="1"/>
  <c r="B1" i="2" s="1"/>
  <c r="K18" i="1" l="1"/>
  <c r="O12" i="1"/>
  <c r="O11" i="1"/>
  <c r="N11" i="1"/>
  <c r="L13" i="1"/>
  <c r="K16" i="1" s="1"/>
</calcChain>
</file>

<file path=xl/sharedStrings.xml><?xml version="1.0" encoding="utf-8"?>
<sst xmlns="http://schemas.openxmlformats.org/spreadsheetml/2006/main" count="168" uniqueCount="80">
  <si>
    <t>Optimize</t>
  </si>
  <si>
    <t>FindThe</t>
  </si>
  <si>
    <t>Stop Trials</t>
  </si>
  <si>
    <t>Stop Minutes</t>
  </si>
  <si>
    <t>Stop Change</t>
  </si>
  <si>
    <t>Stop Formula</t>
  </si>
  <si>
    <t>Pop. Size</t>
  </si>
  <si>
    <t>Constraint</t>
  </si>
  <si>
    <t>Up. Display</t>
  </si>
  <si>
    <t>PauseOnErr</t>
  </si>
  <si>
    <t>Solver</t>
  </si>
  <si>
    <t>Graph</t>
  </si>
  <si>
    <t>MACROS</t>
  </si>
  <si>
    <t>Start</t>
  </si>
  <si>
    <t>BeforeCalc</t>
  </si>
  <si>
    <t>AfterCalc</t>
  </si>
  <si>
    <t>EndTrial</t>
  </si>
  <si>
    <t>Finish</t>
  </si>
  <si>
    <t>Seed</t>
  </si>
  <si>
    <t>FORMAT</t>
  </si>
  <si>
    <t>#Chrom.</t>
  </si>
  <si>
    <t>#Const.</t>
  </si>
  <si>
    <t>Meth+OtherOps</t>
  </si>
  <si>
    <t>Mut.+Op</t>
  </si>
  <si>
    <t>Cross+Op</t>
  </si>
  <si>
    <t>Descr.</t>
  </si>
  <si>
    <t>TimeBlocks</t>
  </si>
  <si>
    <t>Const</t>
  </si>
  <si>
    <t>#Ranges</t>
  </si>
  <si>
    <t>Range</t>
  </si>
  <si>
    <t>Min</t>
  </si>
  <si>
    <t>Max</t>
  </si>
  <si>
    <t>Flags</t>
  </si>
  <si>
    <t>Type</t>
  </si>
  <si>
    <t>Entry M.</t>
  </si>
  <si>
    <t>Form.</t>
  </si>
  <si>
    <t>Description</t>
  </si>
  <si>
    <t>LeftVal</t>
  </si>
  <si>
    <t>LeftOp</t>
  </si>
  <si>
    <t>Ref.</t>
  </si>
  <si>
    <t>RightOp</t>
  </si>
  <si>
    <t>RightVal</t>
  </si>
  <si>
    <t>PenaltyFct</t>
  </si>
  <si>
    <t>Unused</t>
  </si>
  <si>
    <t>DEVEVAL</t>
  </si>
  <si>
    <t>EVAL</t>
  </si>
  <si>
    <t>UNUSED</t>
  </si>
  <si>
    <t>RECIPE_x0001_11</t>
  </si>
  <si>
    <t>Default parent selection</t>
  </si>
  <si>
    <t>Default mutation</t>
  </si>
  <si>
    <t>Default crossover</t>
  </si>
  <si>
    <t>Default backtrack</t>
  </si>
  <si>
    <t>Arithmetic crossover</t>
  </si>
  <si>
    <t>Heuristic crossover</t>
  </si>
  <si>
    <t>Cauchy mutation</t>
  </si>
  <si>
    <t>Boundary mutation</t>
  </si>
  <si>
    <t>Non-uniform mutation</t>
  </si>
  <si>
    <t>Linear</t>
  </si>
  <si>
    <t>Local search</t>
  </si>
  <si>
    <t>False,False,False</t>
  </si>
  <si>
    <t>Prenumerator</t>
  </si>
  <si>
    <t>Wartość progowa</t>
  </si>
  <si>
    <t>Dochody</t>
  </si>
  <si>
    <t>Inwestycje</t>
  </si>
  <si>
    <t>Lp.</t>
  </si>
  <si>
    <t>Prenumerator?</t>
  </si>
  <si>
    <t>nie</t>
  </si>
  <si>
    <t>tak</t>
  </si>
  <si>
    <t>Ocena</t>
  </si>
  <si>
    <t>Klasyfikacja</t>
  </si>
  <si>
    <t>Błąd?</t>
  </si>
  <si>
    <t>Liczba błędów</t>
  </si>
  <si>
    <t>Poprawne</t>
  </si>
  <si>
    <t>Błędne</t>
  </si>
  <si>
    <t>Macierz klasyfikacyjna</t>
  </si>
  <si>
    <t>Prenumeruje</t>
  </si>
  <si>
    <t>Nie prenumeruje</t>
  </si>
  <si>
    <t>Wagi znormalizowane</t>
  </si>
  <si>
    <t>Odsetek poprawnych klasyfikacji</t>
  </si>
  <si>
    <t>Ocena jakości reguły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</si>
</sst>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/>
    <xf numFmtId="10" fontId="1" fillId="0" borderId="0" xfId="0" applyNumberFormat="1" applyFont="1"/>
    <xf numFmtId="0" fontId="1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BH27"/>
  <sheetViews>
    <sheetView workbookViewId="0"/>
  </sheetViews>
  <sheetFormatPr defaultColWidth="10.7109375" defaultRowHeight="12.75" x14ac:dyDescent="0.2"/>
  <cols>
    <col min="1" max="1" width="11.7109375" customWidth="1"/>
    <col min="2" max="4" width="10.7109375" customWidth="1"/>
    <col min="5" max="5" width="12.7109375" customWidth="1"/>
    <col min="6" max="11" width="10.7109375" customWidth="1"/>
    <col min="12" max="47" width="10.7109375" hidden="1" customWidth="1"/>
  </cols>
  <sheetData>
    <row r="1" spans="1:60" x14ac:dyDescent="0.2">
      <c r="A1" t="s">
        <v>0</v>
      </c>
      <c r="B1">
        <f>Dane!$I$5</f>
        <v>6</v>
      </c>
      <c r="F1" t="s">
        <v>12</v>
      </c>
      <c r="I1" t="s">
        <v>19</v>
      </c>
      <c r="J1">
        <v>3</v>
      </c>
    </row>
    <row r="2" spans="1:60" x14ac:dyDescent="0.2">
      <c r="A2" t="s">
        <v>1</v>
      </c>
      <c r="B2">
        <v>1</v>
      </c>
      <c r="C2">
        <v>0</v>
      </c>
      <c r="F2" t="s">
        <v>13</v>
      </c>
      <c r="G2" t="b">
        <v>0</v>
      </c>
    </row>
    <row r="3" spans="1:60" x14ac:dyDescent="0.2">
      <c r="A3" t="s">
        <v>2</v>
      </c>
      <c r="B3" t="b">
        <v>0</v>
      </c>
      <c r="C3">
        <v>1000</v>
      </c>
      <c r="F3" t="s">
        <v>14</v>
      </c>
      <c r="G3" t="b">
        <v>0</v>
      </c>
    </row>
    <row r="4" spans="1:60" x14ac:dyDescent="0.2">
      <c r="A4" t="s">
        <v>3</v>
      </c>
      <c r="B4" t="b">
        <v>0</v>
      </c>
      <c r="C4">
        <v>5</v>
      </c>
      <c r="F4" t="s">
        <v>15</v>
      </c>
      <c r="G4" t="b">
        <v>0</v>
      </c>
    </row>
    <row r="5" spans="1:60" x14ac:dyDescent="0.2">
      <c r="A5" t="s">
        <v>4</v>
      </c>
      <c r="B5" t="b">
        <v>0</v>
      </c>
      <c r="C5">
        <v>100</v>
      </c>
      <c r="D5">
        <v>1</v>
      </c>
      <c r="E5" t="b">
        <v>1</v>
      </c>
      <c r="F5" t="s">
        <v>16</v>
      </c>
      <c r="G5" t="b">
        <v>0</v>
      </c>
    </row>
    <row r="6" spans="1:60" x14ac:dyDescent="0.2">
      <c r="A6" t="s">
        <v>5</v>
      </c>
      <c r="B6" t="b">
        <v>0</v>
      </c>
      <c r="F6" t="s">
        <v>17</v>
      </c>
      <c r="G6" t="b">
        <v>0</v>
      </c>
    </row>
    <row r="7" spans="1:60" x14ac:dyDescent="0.2">
      <c r="A7" t="s">
        <v>6</v>
      </c>
      <c r="B7">
        <v>50</v>
      </c>
    </row>
    <row r="8" spans="1:60" x14ac:dyDescent="0.2">
      <c r="A8" t="s">
        <v>7</v>
      </c>
      <c r="B8" t="s">
        <v>46</v>
      </c>
      <c r="F8" t="s">
        <v>18</v>
      </c>
      <c r="G8" t="b">
        <v>1</v>
      </c>
      <c r="H8">
        <v>1</v>
      </c>
    </row>
    <row r="9" spans="1:60" x14ac:dyDescent="0.2">
      <c r="A9" t="s">
        <v>8</v>
      </c>
      <c r="B9">
        <v>1</v>
      </c>
    </row>
    <row r="10" spans="1:60" x14ac:dyDescent="0.2">
      <c r="A10" t="s">
        <v>9</v>
      </c>
      <c r="B10" t="b">
        <v>0</v>
      </c>
    </row>
    <row r="11" spans="1:60" x14ac:dyDescent="0.2">
      <c r="A11" t="s">
        <v>10</v>
      </c>
      <c r="B11" t="s">
        <v>46</v>
      </c>
    </row>
    <row r="12" spans="1:60" x14ac:dyDescent="0.2">
      <c r="A12" t="s">
        <v>11</v>
      </c>
      <c r="B12" t="b">
        <v>0</v>
      </c>
    </row>
    <row r="14" spans="1:60" ht="13.5" thickBot="1" x14ac:dyDescent="0.25">
      <c r="A14" t="s">
        <v>20</v>
      </c>
      <c r="B14">
        <v>1</v>
      </c>
      <c r="AX14" t="s">
        <v>21</v>
      </c>
      <c r="AY14">
        <v>0</v>
      </c>
    </row>
    <row r="15" spans="1:60" s="1" customFormat="1" ht="13.5" thickTop="1" x14ac:dyDescent="0.2">
      <c r="A15" s="1" t="s">
        <v>22</v>
      </c>
      <c r="B15" s="1" t="s">
        <v>23</v>
      </c>
      <c r="C15" s="1" t="s">
        <v>24</v>
      </c>
      <c r="D15" s="1" t="s">
        <v>25</v>
      </c>
      <c r="E15" s="1" t="s">
        <v>26</v>
      </c>
      <c r="F15" s="1" t="s">
        <v>27</v>
      </c>
      <c r="G15" s="1" t="s">
        <v>28</v>
      </c>
      <c r="H15" s="1" t="s">
        <v>29</v>
      </c>
      <c r="I15" s="1" t="s">
        <v>30</v>
      </c>
      <c r="J15" s="1" t="s">
        <v>31</v>
      </c>
      <c r="K15" s="1" t="s">
        <v>32</v>
      </c>
      <c r="AV15" s="1" t="s">
        <v>44</v>
      </c>
      <c r="AW15" s="1" t="s">
        <v>45</v>
      </c>
      <c r="AX15" s="1" t="s">
        <v>33</v>
      </c>
      <c r="AY15" s="1" t="s">
        <v>34</v>
      </c>
      <c r="AZ15" s="1" t="s">
        <v>35</v>
      </c>
      <c r="BA15" s="1" t="s">
        <v>36</v>
      </c>
      <c r="BB15" s="1" t="s">
        <v>37</v>
      </c>
      <c r="BC15" s="1" t="s">
        <v>38</v>
      </c>
      <c r="BD15" s="1" t="s">
        <v>39</v>
      </c>
      <c r="BE15" s="1" t="s">
        <v>40</v>
      </c>
      <c r="BF15" s="1" t="s">
        <v>41</v>
      </c>
      <c r="BG15" s="1" t="s">
        <v>42</v>
      </c>
      <c r="BH15" s="1" t="s">
        <v>43</v>
      </c>
    </row>
    <row r="16" spans="1:60" x14ac:dyDescent="0.2">
      <c r="A16" t="s">
        <v>47</v>
      </c>
      <c r="B16">
        <v>-1</v>
      </c>
      <c r="C16">
        <v>0.5</v>
      </c>
      <c r="E16">
        <v>0</v>
      </c>
      <c r="G16">
        <v>2</v>
      </c>
      <c r="H16" t="e">
        <f>Dane!$F$3:$G$3</f>
        <v>#VALUE!</v>
      </c>
      <c r="I16">
        <v>0</v>
      </c>
      <c r="J16">
        <v>20</v>
      </c>
      <c r="K16" t="s">
        <v>59</v>
      </c>
    </row>
    <row r="17" spans="1:11" x14ac:dyDescent="0.2">
      <c r="A17" t="s">
        <v>48</v>
      </c>
      <c r="H17">
        <f>Dane!$H$3</f>
        <v>45.528966250066624</v>
      </c>
      <c r="I17">
        <v>0</v>
      </c>
      <c r="J17">
        <v>1000</v>
      </c>
      <c r="K17" t="s">
        <v>59</v>
      </c>
    </row>
    <row r="18" spans="1:11" x14ac:dyDescent="0.2">
      <c r="A18" t="s">
        <v>49</v>
      </c>
    </row>
    <row r="19" spans="1:11" x14ac:dyDescent="0.2">
      <c r="A19" t="s">
        <v>50</v>
      </c>
    </row>
    <row r="20" spans="1:11" x14ac:dyDescent="0.2">
      <c r="A20" t="s">
        <v>51</v>
      </c>
    </row>
    <row r="21" spans="1:11" x14ac:dyDescent="0.2">
      <c r="A21" t="s">
        <v>52</v>
      </c>
    </row>
    <row r="22" spans="1:11" x14ac:dyDescent="0.2">
      <c r="A22" t="s">
        <v>53</v>
      </c>
    </row>
    <row r="23" spans="1:11" x14ac:dyDescent="0.2">
      <c r="A23" t="s">
        <v>54</v>
      </c>
    </row>
    <row r="24" spans="1:11" x14ac:dyDescent="0.2">
      <c r="A24" t="s">
        <v>55</v>
      </c>
    </row>
    <row r="25" spans="1:11" x14ac:dyDescent="0.2">
      <c r="A25" t="s">
        <v>56</v>
      </c>
    </row>
    <row r="26" spans="1:11" x14ac:dyDescent="0.2">
      <c r="A26" t="s">
        <v>57</v>
      </c>
    </row>
    <row r="27" spans="1:11" x14ac:dyDescent="0.2">
      <c r="A27" t="s">
        <v>58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O88"/>
  <sheetViews>
    <sheetView tabSelected="1" zoomScaleNormal="100" workbookViewId="0"/>
  </sheetViews>
  <sheetFormatPr defaultRowHeight="12.75" x14ac:dyDescent="0.2"/>
  <cols>
    <col min="1" max="1" width="3.85546875" style="2" bestFit="1" customWidth="1"/>
    <col min="2" max="2" width="14.28515625" style="2" bestFit="1" customWidth="1"/>
    <col min="3" max="3" width="8.7109375" style="2" bestFit="1" customWidth="1"/>
    <col min="4" max="4" width="10.140625" style="2" bestFit="1" customWidth="1"/>
    <col min="5" max="5" width="13.140625" style="2" bestFit="1" customWidth="1"/>
    <col min="6" max="6" width="9.140625" style="2"/>
    <col min="7" max="7" width="12.140625" style="2" customWidth="1"/>
    <col min="8" max="8" width="9.140625" style="2"/>
    <col min="9" max="9" width="13.7109375" style="2" customWidth="1"/>
    <col min="10" max="10" width="9.140625" style="2"/>
    <col min="11" max="11" width="20.42578125" style="2" customWidth="1"/>
    <col min="12" max="12" width="17" style="2" customWidth="1"/>
    <col min="13" max="13" width="16" style="2" bestFit="1" customWidth="1"/>
    <col min="14" max="14" width="10" style="2" bestFit="1" customWidth="1"/>
    <col min="15" max="16384" width="9.140625" style="2"/>
  </cols>
  <sheetData>
    <row r="1" spans="1:15" x14ac:dyDescent="0.2">
      <c r="E1" s="3" t="s">
        <v>77</v>
      </c>
      <c r="F1" s="2">
        <f>F3/STDEV(C5:C88)</f>
        <v>7.7401907483958541E-3</v>
      </c>
      <c r="G1" s="2">
        <f>G3/STDEV(D5:D88)</f>
        <v>4.9886564693534224E-2</v>
      </c>
    </row>
    <row r="2" spans="1:15" x14ac:dyDescent="0.2">
      <c r="F2" s="2" t="s">
        <v>62</v>
      </c>
      <c r="G2" s="2" t="s">
        <v>63</v>
      </c>
      <c r="H2" s="2" t="s">
        <v>61</v>
      </c>
    </row>
    <row r="3" spans="1:15" x14ac:dyDescent="0.2">
      <c r="F3" s="2">
        <v>0.11597512406753821</v>
      </c>
      <c r="G3" s="2">
        <v>0.81358955936060517</v>
      </c>
      <c r="H3" s="2">
        <v>45.528966250066624</v>
      </c>
    </row>
    <row r="4" spans="1:15" x14ac:dyDescent="0.2">
      <c r="A4" s="3" t="s">
        <v>64</v>
      </c>
      <c r="B4" s="3" t="s">
        <v>65</v>
      </c>
      <c r="C4" s="2" t="s">
        <v>62</v>
      </c>
      <c r="D4" s="2" t="s">
        <v>63</v>
      </c>
      <c r="E4" s="2" t="s">
        <v>60</v>
      </c>
      <c r="F4" s="2" t="s">
        <v>68</v>
      </c>
      <c r="G4" s="2" t="s">
        <v>69</v>
      </c>
      <c r="H4" s="2" t="s">
        <v>70</v>
      </c>
      <c r="I4" s="2" t="s">
        <v>71</v>
      </c>
    </row>
    <row r="5" spans="1:15" x14ac:dyDescent="0.2">
      <c r="A5" s="2">
        <v>1</v>
      </c>
      <c r="B5" s="3" t="s">
        <v>66</v>
      </c>
      <c r="C5" s="2">
        <v>66.400000000000006</v>
      </c>
      <c r="D5" s="2">
        <v>26.9</v>
      </c>
      <c r="E5" s="2">
        <v>0</v>
      </c>
      <c r="F5" s="2">
        <f>SUMPRODUCT($F$3:$G$3,C5:D5)</f>
        <v>29.586307384884819</v>
      </c>
      <c r="G5" s="2">
        <f>IF(F5&gt;$H$3,1,0)</f>
        <v>0</v>
      </c>
      <c r="H5" s="2">
        <f>IF(G5-E5=0,0,1)</f>
        <v>0</v>
      </c>
      <c r="I5" s="2">
        <f>SUM(H5:H88)</f>
        <v>6</v>
      </c>
    </row>
    <row r="6" spans="1:15" x14ac:dyDescent="0.2">
      <c r="A6" s="2">
        <v>2</v>
      </c>
      <c r="B6" s="3" t="s">
        <v>66</v>
      </c>
      <c r="C6" s="2">
        <v>68</v>
      </c>
      <c r="D6" s="2">
        <v>7.1</v>
      </c>
      <c r="E6" s="2">
        <v>0</v>
      </c>
      <c r="F6" s="2">
        <f t="shared" ref="F6:F69" si="0">SUMPRODUCT($F$3:$G$3,C6:D6)</f>
        <v>13.662794308052895</v>
      </c>
      <c r="G6" s="2">
        <f t="shared" ref="G6:G69" si="1">IF(F6&gt;$H$3,1,0)</f>
        <v>0</v>
      </c>
      <c r="H6" s="2">
        <f t="shared" ref="H6:H69" si="2">IF(G6-E6=0,0,1)</f>
        <v>0</v>
      </c>
    </row>
    <row r="7" spans="1:15" x14ac:dyDescent="0.2">
      <c r="A7" s="2">
        <v>3</v>
      </c>
      <c r="B7" s="3" t="s">
        <v>66</v>
      </c>
      <c r="C7" s="2">
        <v>54.9</v>
      </c>
      <c r="D7" s="2">
        <v>21.5</v>
      </c>
      <c r="E7" s="2">
        <v>0</v>
      </c>
      <c r="F7" s="2">
        <f t="shared" si="0"/>
        <v>23.859209837560858</v>
      </c>
      <c r="G7" s="2">
        <f t="shared" si="1"/>
        <v>0</v>
      </c>
      <c r="H7" s="2">
        <f t="shared" si="2"/>
        <v>0</v>
      </c>
    </row>
    <row r="8" spans="1:15" x14ac:dyDescent="0.2">
      <c r="A8" s="2">
        <v>4</v>
      </c>
      <c r="B8" s="3" t="s">
        <v>66</v>
      </c>
      <c r="C8" s="2">
        <v>50.6</v>
      </c>
      <c r="D8" s="2">
        <v>19.3</v>
      </c>
      <c r="E8" s="2">
        <v>0</v>
      </c>
      <c r="F8" s="2">
        <f t="shared" si="0"/>
        <v>21.570619773477112</v>
      </c>
      <c r="G8" s="2">
        <f t="shared" si="1"/>
        <v>0</v>
      </c>
      <c r="H8" s="2">
        <f t="shared" si="2"/>
        <v>0</v>
      </c>
      <c r="K8" s="2" t="s">
        <v>74</v>
      </c>
    </row>
    <row r="9" spans="1:15" x14ac:dyDescent="0.2">
      <c r="A9" s="2">
        <v>5</v>
      </c>
      <c r="B9" s="3" t="s">
        <v>66</v>
      </c>
      <c r="C9" s="2">
        <v>54.1</v>
      </c>
      <c r="D9" s="2">
        <v>16.7</v>
      </c>
      <c r="E9" s="2">
        <v>0</v>
      </c>
      <c r="F9" s="2">
        <f t="shared" si="0"/>
        <v>19.861199853375922</v>
      </c>
      <c r="G9" s="2">
        <f t="shared" si="1"/>
        <v>0</v>
      </c>
      <c r="H9" s="2">
        <f t="shared" si="2"/>
        <v>0</v>
      </c>
      <c r="L9" s="2">
        <v>1</v>
      </c>
      <c r="M9" s="2">
        <v>0</v>
      </c>
    </row>
    <row r="10" spans="1:15" x14ac:dyDescent="0.2">
      <c r="A10" s="2">
        <v>6</v>
      </c>
      <c r="B10" s="3" t="s">
        <v>66</v>
      </c>
      <c r="C10" s="2">
        <v>78.2</v>
      </c>
      <c r="D10" s="2">
        <v>31.9</v>
      </c>
      <c r="E10" s="2">
        <v>0</v>
      </c>
      <c r="F10" s="2">
        <f t="shared" si="0"/>
        <v>35.022761645684795</v>
      </c>
      <c r="G10" s="2">
        <f t="shared" si="1"/>
        <v>0</v>
      </c>
      <c r="H10" s="2">
        <f t="shared" si="2"/>
        <v>0</v>
      </c>
      <c r="L10" s="2" t="s">
        <v>75</v>
      </c>
      <c r="M10" s="2" t="s">
        <v>76</v>
      </c>
      <c r="N10" s="2" t="s">
        <v>72</v>
      </c>
      <c r="O10" s="2" t="s">
        <v>73</v>
      </c>
    </row>
    <row r="11" spans="1:15" x14ac:dyDescent="0.2">
      <c r="A11" s="2">
        <v>7</v>
      </c>
      <c r="B11" s="3" t="s">
        <v>66</v>
      </c>
      <c r="C11" s="2">
        <v>66.2</v>
      </c>
      <c r="D11" s="2">
        <v>23.8</v>
      </c>
      <c r="E11" s="2">
        <v>0</v>
      </c>
      <c r="F11" s="2">
        <f t="shared" si="0"/>
        <v>27.040984726053434</v>
      </c>
      <c r="G11" s="2">
        <f t="shared" si="1"/>
        <v>0</v>
      </c>
      <c r="H11" s="2">
        <f t="shared" si="2"/>
        <v>0</v>
      </c>
      <c r="I11"/>
      <c r="J11" s="6">
        <v>1</v>
      </c>
      <c r="K11" s="2" t="s">
        <v>75</v>
      </c>
      <c r="L11" s="2">
        <f>COUNTIFS(Rzeczywiste_dane,$J11,Klasyfikacje,L$9)</f>
        <v>23</v>
      </c>
      <c r="M11" s="4">
        <f>COUNTIFS(Rzeczywiste_dane,$J11,Klasyfikacje,M$9)</f>
        <v>4</v>
      </c>
      <c r="N11" s="5">
        <f>L11/SUM($L11:$M11)</f>
        <v>0.85185185185185186</v>
      </c>
      <c r="O11" s="5">
        <f>M11/SUM($L11:$M11)</f>
        <v>0.14814814814814814</v>
      </c>
    </row>
    <row r="12" spans="1:15" x14ac:dyDescent="0.2">
      <c r="A12" s="2">
        <v>8</v>
      </c>
      <c r="B12" s="3" t="s">
        <v>66</v>
      </c>
      <c r="C12" s="2">
        <v>43.9</v>
      </c>
      <c r="D12" s="2">
        <v>12.4</v>
      </c>
      <c r="E12" s="2">
        <v>0</v>
      </c>
      <c r="F12" s="2">
        <f t="shared" si="0"/>
        <v>15.179818482636431</v>
      </c>
      <c r="G12" s="2">
        <f t="shared" si="1"/>
        <v>0</v>
      </c>
      <c r="H12" s="2">
        <f t="shared" si="2"/>
        <v>0</v>
      </c>
      <c r="I12"/>
      <c r="J12" s="6">
        <v>0</v>
      </c>
      <c r="K12" s="2" t="s">
        <v>76</v>
      </c>
      <c r="L12" s="4">
        <f>COUNTIFS(Rzeczywiste_dane,$J12,Klasyfikacje,L$9)</f>
        <v>2</v>
      </c>
      <c r="M12" s="2">
        <f>COUNTIFS(Rzeczywiste_dane,$J12,Klasyfikacje,M$9)</f>
        <v>55</v>
      </c>
      <c r="N12" s="5">
        <f>M12/SUM($L$12:$M$12)</f>
        <v>0.96491228070175439</v>
      </c>
      <c r="O12" s="5">
        <f>L12/SUM(L12:M12)</f>
        <v>3.5087719298245612E-2</v>
      </c>
    </row>
    <row r="13" spans="1:15" x14ac:dyDescent="0.2">
      <c r="A13" s="2">
        <v>9</v>
      </c>
      <c r="B13" s="3" t="s">
        <v>66</v>
      </c>
      <c r="C13" s="2">
        <v>41.9</v>
      </c>
      <c r="D13" s="2">
        <v>5</v>
      </c>
      <c r="E13" s="2">
        <v>0</v>
      </c>
      <c r="F13" s="2">
        <f t="shared" si="0"/>
        <v>8.9273054952328756</v>
      </c>
      <c r="G13" s="2">
        <f t="shared" si="1"/>
        <v>0</v>
      </c>
      <c r="H13" s="2">
        <f t="shared" si="2"/>
        <v>0</v>
      </c>
      <c r="L13" s="5">
        <f>SUM(L11:L12)/SUM($L$11:$M$12)</f>
        <v>0.29761904761904762</v>
      </c>
      <c r="M13" s="5">
        <f>SUM(M11:M12)/SUM($L$11:$M$12)</f>
        <v>0.70238095238095233</v>
      </c>
    </row>
    <row r="14" spans="1:15" x14ac:dyDescent="0.2">
      <c r="A14" s="2">
        <v>10</v>
      </c>
      <c r="B14" s="3" t="s">
        <v>66</v>
      </c>
      <c r="C14" s="2">
        <v>61.1</v>
      </c>
      <c r="D14" s="2">
        <v>25.2</v>
      </c>
      <c r="E14" s="2">
        <v>0</v>
      </c>
      <c r="F14" s="2">
        <f t="shared" si="0"/>
        <v>27.588536976413835</v>
      </c>
      <c r="G14" s="2">
        <f t="shared" si="1"/>
        <v>0</v>
      </c>
      <c r="H14" s="2">
        <f t="shared" si="2"/>
        <v>0</v>
      </c>
    </row>
    <row r="15" spans="1:15" x14ac:dyDescent="0.2">
      <c r="A15" s="2">
        <v>11</v>
      </c>
      <c r="B15" s="3" t="s">
        <v>66</v>
      </c>
      <c r="C15" s="2">
        <v>64.5</v>
      </c>
      <c r="D15" s="2">
        <v>11.8</v>
      </c>
      <c r="E15" s="2">
        <v>0</v>
      </c>
      <c r="F15" s="2">
        <f t="shared" si="0"/>
        <v>17.080752302811355</v>
      </c>
      <c r="G15" s="2">
        <f t="shared" si="1"/>
        <v>0</v>
      </c>
      <c r="H15" s="2">
        <f t="shared" si="2"/>
        <v>0</v>
      </c>
      <c r="K15" s="2" t="s">
        <v>79</v>
      </c>
    </row>
    <row r="16" spans="1:15" x14ac:dyDescent="0.2">
      <c r="A16" s="2">
        <v>12</v>
      </c>
      <c r="B16" s="3" t="s">
        <v>66</v>
      </c>
      <c r="C16" s="2">
        <v>59.4</v>
      </c>
      <c r="D16" s="2">
        <v>27.3</v>
      </c>
      <c r="E16" s="2">
        <v>0</v>
      </c>
      <c r="F16" s="2">
        <f t="shared" si="0"/>
        <v>29.099917340156292</v>
      </c>
      <c r="G16" s="2">
        <f t="shared" si="1"/>
        <v>0</v>
      </c>
      <c r="H16" s="2">
        <f t="shared" si="2"/>
        <v>0</v>
      </c>
      <c r="K16" s="5">
        <f>L13^2+M13^2</f>
        <v>0.58191609977324255</v>
      </c>
    </row>
    <row r="17" spans="1:14" x14ac:dyDescent="0.2">
      <c r="A17" s="2">
        <v>13</v>
      </c>
      <c r="B17" s="3" t="s">
        <v>66</v>
      </c>
      <c r="C17" s="2">
        <v>45.9</v>
      </c>
      <c r="D17" s="2">
        <v>16.8</v>
      </c>
      <c r="E17" s="2">
        <v>0</v>
      </c>
      <c r="F17" s="2">
        <f t="shared" si="0"/>
        <v>18.99156279195817</v>
      </c>
      <c r="G17" s="2">
        <f t="shared" si="1"/>
        <v>0</v>
      </c>
      <c r="H17" s="2">
        <f t="shared" si="2"/>
        <v>0</v>
      </c>
      <c r="K17" s="2" t="s">
        <v>78</v>
      </c>
    </row>
    <row r="18" spans="1:14" x14ac:dyDescent="0.2">
      <c r="A18" s="2">
        <v>14</v>
      </c>
      <c r="B18" s="3" t="s">
        <v>66</v>
      </c>
      <c r="C18" s="2">
        <v>59.7</v>
      </c>
      <c r="D18" s="2">
        <v>14.9</v>
      </c>
      <c r="E18" s="2">
        <v>0</v>
      </c>
      <c r="F18" s="2">
        <f t="shared" si="0"/>
        <v>19.046199341305048</v>
      </c>
      <c r="G18" s="2">
        <f t="shared" si="1"/>
        <v>0</v>
      </c>
      <c r="H18" s="2">
        <f t="shared" si="2"/>
        <v>0</v>
      </c>
      <c r="K18" s="5">
        <f>1-(I5/SUM(L11:M12))</f>
        <v>0.9285714285714286</v>
      </c>
    </row>
    <row r="19" spans="1:14" x14ac:dyDescent="0.2">
      <c r="A19" s="2">
        <v>15</v>
      </c>
      <c r="B19" s="3" t="s">
        <v>66</v>
      </c>
      <c r="C19" s="2">
        <v>76</v>
      </c>
      <c r="D19" s="2">
        <v>41.9</v>
      </c>
      <c r="E19" s="2">
        <v>0</v>
      </c>
      <c r="F19" s="2">
        <f t="shared" si="0"/>
        <v>42.903511966342258</v>
      </c>
      <c r="G19" s="2">
        <f t="shared" si="1"/>
        <v>0</v>
      </c>
      <c r="H19" s="2">
        <f t="shared" si="2"/>
        <v>0</v>
      </c>
    </row>
    <row r="20" spans="1:14" x14ac:dyDescent="0.2">
      <c r="A20" s="2">
        <v>16</v>
      </c>
      <c r="B20" s="3" t="s">
        <v>66</v>
      </c>
      <c r="C20" s="2">
        <v>89.9</v>
      </c>
      <c r="D20" s="2">
        <v>46.2</v>
      </c>
      <c r="E20" s="2">
        <v>0</v>
      </c>
      <c r="F20" s="2">
        <f t="shared" si="0"/>
        <v>48.014001296131646</v>
      </c>
      <c r="G20" s="2">
        <f t="shared" si="1"/>
        <v>1</v>
      </c>
      <c r="H20" s="2">
        <f t="shared" si="2"/>
        <v>1</v>
      </c>
    </row>
    <row r="21" spans="1:14" x14ac:dyDescent="0.2">
      <c r="A21" s="2">
        <v>17</v>
      </c>
      <c r="B21" s="3" t="s">
        <v>66</v>
      </c>
      <c r="C21" s="2">
        <v>32.700000000000003</v>
      </c>
      <c r="D21" s="2">
        <v>16.899999999999999</v>
      </c>
      <c r="E21" s="2">
        <v>0</v>
      </c>
      <c r="F21" s="2">
        <f t="shared" si="0"/>
        <v>17.542050110202727</v>
      </c>
      <c r="G21" s="2">
        <f t="shared" si="1"/>
        <v>0</v>
      </c>
      <c r="H21" s="2">
        <f t="shared" si="2"/>
        <v>0</v>
      </c>
    </row>
    <row r="22" spans="1:14" x14ac:dyDescent="0.2">
      <c r="A22" s="2">
        <v>18</v>
      </c>
      <c r="B22" s="3" t="s">
        <v>66</v>
      </c>
      <c r="C22" s="2">
        <v>57.8</v>
      </c>
      <c r="D22" s="2">
        <v>23.4</v>
      </c>
      <c r="E22" s="2">
        <v>0</v>
      </c>
      <c r="F22" s="2">
        <f t="shared" si="0"/>
        <v>25.741357860141868</v>
      </c>
      <c r="G22" s="2">
        <f t="shared" si="1"/>
        <v>0</v>
      </c>
      <c r="H22" s="2">
        <f t="shared" si="2"/>
        <v>0</v>
      </c>
      <c r="M22"/>
      <c r="N22"/>
    </row>
    <row r="23" spans="1:14" x14ac:dyDescent="0.2">
      <c r="A23" s="2">
        <v>19</v>
      </c>
      <c r="B23" s="3" t="s">
        <v>66</v>
      </c>
      <c r="C23" s="2">
        <v>66.900000000000006</v>
      </c>
      <c r="D23" s="2">
        <v>34.4</v>
      </c>
      <c r="E23" s="2">
        <v>0</v>
      </c>
      <c r="F23" s="2">
        <f t="shared" si="0"/>
        <v>35.746216642123123</v>
      </c>
      <c r="G23" s="2">
        <f t="shared" si="1"/>
        <v>0</v>
      </c>
      <c r="H23" s="2">
        <f t="shared" si="2"/>
        <v>0</v>
      </c>
    </row>
    <row r="24" spans="1:14" x14ac:dyDescent="0.2">
      <c r="A24" s="2">
        <v>20</v>
      </c>
      <c r="B24" s="3" t="s">
        <v>66</v>
      </c>
      <c r="C24" s="2">
        <v>87.2</v>
      </c>
      <c r="D24" s="2">
        <v>51</v>
      </c>
      <c r="E24" s="2">
        <v>0</v>
      </c>
      <c r="F24" s="2">
        <f t="shared" si="0"/>
        <v>51.606098346080195</v>
      </c>
      <c r="G24" s="2">
        <f t="shared" si="1"/>
        <v>1</v>
      </c>
      <c r="H24" s="2">
        <f t="shared" si="2"/>
        <v>1</v>
      </c>
    </row>
    <row r="25" spans="1:14" hidden="1" x14ac:dyDescent="0.2">
      <c r="A25" s="2">
        <v>21</v>
      </c>
      <c r="B25" s="3" t="s">
        <v>66</v>
      </c>
      <c r="C25" s="2">
        <v>78.900000000000006</v>
      </c>
      <c r="D25" s="2">
        <v>26.5</v>
      </c>
      <c r="E25" s="2">
        <v>0</v>
      </c>
      <c r="F25" s="2">
        <f t="shared" si="0"/>
        <v>30.710560611984803</v>
      </c>
      <c r="G25" s="2">
        <f t="shared" si="1"/>
        <v>0</v>
      </c>
      <c r="H25" s="2">
        <f t="shared" si="2"/>
        <v>0</v>
      </c>
    </row>
    <row r="26" spans="1:14" hidden="1" x14ac:dyDescent="0.2">
      <c r="A26" s="2">
        <v>22</v>
      </c>
      <c r="B26" s="3" t="s">
        <v>66</v>
      </c>
      <c r="C26" s="2">
        <v>49.3</v>
      </c>
      <c r="D26" s="2">
        <v>25.4</v>
      </c>
      <c r="E26" s="2">
        <v>0</v>
      </c>
      <c r="F26" s="2">
        <f t="shared" si="0"/>
        <v>26.382748424289005</v>
      </c>
      <c r="G26" s="2">
        <f t="shared" si="1"/>
        <v>0</v>
      </c>
      <c r="H26" s="2">
        <f t="shared" si="2"/>
        <v>0</v>
      </c>
    </row>
    <row r="27" spans="1:14" hidden="1" x14ac:dyDescent="0.2">
      <c r="A27" s="2">
        <v>23</v>
      </c>
      <c r="B27" s="3" t="s">
        <v>66</v>
      </c>
      <c r="C27" s="2">
        <v>80.2</v>
      </c>
      <c r="D27" s="2">
        <v>25.4</v>
      </c>
      <c r="E27" s="2">
        <v>0</v>
      </c>
      <c r="F27" s="2">
        <f t="shared" si="0"/>
        <v>29.966379757975936</v>
      </c>
      <c r="G27" s="2">
        <f t="shared" si="1"/>
        <v>0</v>
      </c>
      <c r="H27" s="2">
        <f t="shared" si="2"/>
        <v>0</v>
      </c>
    </row>
    <row r="28" spans="1:14" hidden="1" x14ac:dyDescent="0.2">
      <c r="A28" s="2">
        <v>24</v>
      </c>
      <c r="B28" s="3" t="s">
        <v>66</v>
      </c>
      <c r="C28" s="2">
        <v>90.4</v>
      </c>
      <c r="D28" s="2">
        <v>21.4</v>
      </c>
      <c r="E28" s="2">
        <v>0</v>
      </c>
      <c r="F28" s="2">
        <f t="shared" si="0"/>
        <v>27.894967786022406</v>
      </c>
      <c r="G28" s="2">
        <f t="shared" si="1"/>
        <v>0</v>
      </c>
      <c r="H28" s="2">
        <f t="shared" si="2"/>
        <v>0</v>
      </c>
    </row>
    <row r="29" spans="1:14" hidden="1" x14ac:dyDescent="0.2">
      <c r="A29" s="2">
        <v>25</v>
      </c>
      <c r="B29" s="3" t="s">
        <v>66</v>
      </c>
      <c r="C29" s="2">
        <v>57.6</v>
      </c>
      <c r="D29" s="2">
        <v>22.2</v>
      </c>
      <c r="E29" s="2">
        <v>0</v>
      </c>
      <c r="F29" s="2">
        <f t="shared" si="0"/>
        <v>24.741855364095635</v>
      </c>
      <c r="G29" s="2">
        <f t="shared" si="1"/>
        <v>0</v>
      </c>
      <c r="H29" s="2">
        <f t="shared" si="2"/>
        <v>0</v>
      </c>
    </row>
    <row r="30" spans="1:14" hidden="1" x14ac:dyDescent="0.2">
      <c r="A30" s="2">
        <v>26</v>
      </c>
      <c r="B30" s="3" t="s">
        <v>66</v>
      </c>
      <c r="C30" s="2">
        <v>86.6</v>
      </c>
      <c r="D30" s="2">
        <v>37</v>
      </c>
      <c r="E30" s="2">
        <v>0</v>
      </c>
      <c r="F30" s="2">
        <f t="shared" si="0"/>
        <v>40.146259440591201</v>
      </c>
      <c r="G30" s="2">
        <f t="shared" si="1"/>
        <v>0</v>
      </c>
      <c r="H30" s="2">
        <f t="shared" si="2"/>
        <v>0</v>
      </c>
    </row>
    <row r="31" spans="1:14" hidden="1" x14ac:dyDescent="0.2">
      <c r="A31" s="2">
        <v>27</v>
      </c>
      <c r="B31" s="3" t="s">
        <v>66</v>
      </c>
      <c r="C31" s="2">
        <v>51.6</v>
      </c>
      <c r="D31" s="2">
        <v>22</v>
      </c>
      <c r="E31" s="2">
        <v>0</v>
      </c>
      <c r="F31" s="2">
        <f t="shared" si="0"/>
        <v>23.883286707818286</v>
      </c>
      <c r="G31" s="2">
        <f t="shared" si="1"/>
        <v>0</v>
      </c>
      <c r="H31" s="2">
        <f t="shared" si="2"/>
        <v>0</v>
      </c>
    </row>
    <row r="32" spans="1:14" hidden="1" x14ac:dyDescent="0.2">
      <c r="A32" s="2">
        <v>28</v>
      </c>
      <c r="B32" s="3" t="s">
        <v>66</v>
      </c>
      <c r="C32" s="2">
        <v>68.5</v>
      </c>
      <c r="D32" s="2">
        <v>17.5</v>
      </c>
      <c r="E32" s="2">
        <v>0</v>
      </c>
      <c r="F32" s="2">
        <f t="shared" si="0"/>
        <v>22.182113287436959</v>
      </c>
      <c r="G32" s="2">
        <f t="shared" si="1"/>
        <v>0</v>
      </c>
      <c r="H32" s="2">
        <f t="shared" si="2"/>
        <v>0</v>
      </c>
    </row>
    <row r="33" spans="1:8" hidden="1" x14ac:dyDescent="0.2">
      <c r="A33" s="2">
        <v>29</v>
      </c>
      <c r="B33" s="3" t="s">
        <v>66</v>
      </c>
      <c r="C33" s="2">
        <v>76.400000000000006</v>
      </c>
      <c r="D33" s="2">
        <v>19.8</v>
      </c>
      <c r="E33" s="2">
        <v>0</v>
      </c>
      <c r="F33" s="2">
        <f t="shared" si="0"/>
        <v>24.969572754099904</v>
      </c>
      <c r="G33" s="2">
        <f t="shared" si="1"/>
        <v>0</v>
      </c>
      <c r="H33" s="2">
        <f t="shared" si="2"/>
        <v>0</v>
      </c>
    </row>
    <row r="34" spans="1:8" hidden="1" x14ac:dyDescent="0.2">
      <c r="A34" s="2">
        <v>30</v>
      </c>
      <c r="B34" s="3" t="s">
        <v>66</v>
      </c>
      <c r="C34" s="2">
        <v>79.900000000000006</v>
      </c>
      <c r="D34" s="2">
        <v>42.1</v>
      </c>
      <c r="E34" s="2">
        <v>0</v>
      </c>
      <c r="F34" s="2">
        <f t="shared" si="0"/>
        <v>43.518532862077784</v>
      </c>
      <c r="G34" s="2">
        <f t="shared" si="1"/>
        <v>0</v>
      </c>
      <c r="H34" s="2">
        <f t="shared" si="2"/>
        <v>0</v>
      </c>
    </row>
    <row r="35" spans="1:8" hidden="1" x14ac:dyDescent="0.2">
      <c r="A35" s="2">
        <v>31</v>
      </c>
      <c r="B35" s="3" t="s">
        <v>66</v>
      </c>
      <c r="C35" s="2">
        <v>61.8</v>
      </c>
      <c r="D35" s="2">
        <v>35.1</v>
      </c>
      <c r="E35" s="2">
        <v>0</v>
      </c>
      <c r="F35" s="2">
        <f t="shared" si="0"/>
        <v>35.724256200931102</v>
      </c>
      <c r="G35" s="2">
        <f t="shared" si="1"/>
        <v>0</v>
      </c>
      <c r="H35" s="2">
        <f t="shared" si="2"/>
        <v>0</v>
      </c>
    </row>
    <row r="36" spans="1:8" hidden="1" x14ac:dyDescent="0.2">
      <c r="A36" s="2">
        <v>32</v>
      </c>
      <c r="B36" s="3" t="s">
        <v>66</v>
      </c>
      <c r="C36" s="2">
        <v>48.7</v>
      </c>
      <c r="D36" s="2">
        <v>2.2999999999999998</v>
      </c>
      <c r="E36" s="2">
        <v>0</v>
      </c>
      <c r="F36" s="2">
        <f t="shared" si="0"/>
        <v>7.5192445286185032</v>
      </c>
      <c r="G36" s="2">
        <f t="shared" si="1"/>
        <v>0</v>
      </c>
      <c r="H36" s="2">
        <f t="shared" si="2"/>
        <v>0</v>
      </c>
    </row>
    <row r="37" spans="1:8" hidden="1" x14ac:dyDescent="0.2">
      <c r="A37" s="2">
        <v>33</v>
      </c>
      <c r="B37" s="3" t="s">
        <v>66</v>
      </c>
      <c r="C37" s="2">
        <v>60.2</v>
      </c>
      <c r="D37" s="2">
        <v>19.3</v>
      </c>
      <c r="E37" s="2">
        <v>0</v>
      </c>
      <c r="F37" s="2">
        <f t="shared" si="0"/>
        <v>22.683980964525482</v>
      </c>
      <c r="G37" s="2">
        <f t="shared" si="1"/>
        <v>0</v>
      </c>
      <c r="H37" s="2">
        <f t="shared" si="2"/>
        <v>0</v>
      </c>
    </row>
    <row r="38" spans="1:8" hidden="1" x14ac:dyDescent="0.2">
      <c r="A38" s="2">
        <v>34</v>
      </c>
      <c r="B38" s="3" t="s">
        <v>66</v>
      </c>
      <c r="C38" s="2">
        <v>75.3</v>
      </c>
      <c r="D38" s="2">
        <v>21.7</v>
      </c>
      <c r="E38" s="2">
        <v>0</v>
      </c>
      <c r="F38" s="2">
        <f t="shared" si="0"/>
        <v>26.387820280410757</v>
      </c>
      <c r="G38" s="2">
        <f t="shared" si="1"/>
        <v>0</v>
      </c>
      <c r="H38" s="2">
        <f t="shared" si="2"/>
        <v>0</v>
      </c>
    </row>
    <row r="39" spans="1:8" hidden="1" x14ac:dyDescent="0.2">
      <c r="A39" s="2">
        <v>35</v>
      </c>
      <c r="B39" s="3" t="s">
        <v>66</v>
      </c>
      <c r="C39" s="2">
        <v>70.7</v>
      </c>
      <c r="D39" s="2">
        <v>27.2</v>
      </c>
      <c r="E39" s="2">
        <v>0</v>
      </c>
      <c r="F39" s="2">
        <f t="shared" si="0"/>
        <v>30.329077286183413</v>
      </c>
      <c r="G39" s="2">
        <f t="shared" si="1"/>
        <v>0</v>
      </c>
      <c r="H39" s="2">
        <f t="shared" si="2"/>
        <v>0</v>
      </c>
    </row>
    <row r="40" spans="1:8" hidden="1" x14ac:dyDescent="0.2">
      <c r="A40" s="2">
        <v>36</v>
      </c>
      <c r="B40" s="3" t="s">
        <v>66</v>
      </c>
      <c r="C40" s="2">
        <v>62</v>
      </c>
      <c r="D40" s="2">
        <v>26.8</v>
      </c>
      <c r="E40" s="2">
        <v>0</v>
      </c>
      <c r="F40" s="2">
        <f t="shared" si="0"/>
        <v>28.994657883051588</v>
      </c>
      <c r="G40" s="2">
        <f t="shared" si="1"/>
        <v>0</v>
      </c>
      <c r="H40" s="2">
        <f t="shared" si="2"/>
        <v>0</v>
      </c>
    </row>
    <row r="41" spans="1:8" hidden="1" x14ac:dyDescent="0.2">
      <c r="A41" s="2">
        <v>37</v>
      </c>
      <c r="B41" s="3" t="s">
        <v>66</v>
      </c>
      <c r="C41" s="2">
        <v>93.7</v>
      </c>
      <c r="D41" s="2">
        <v>31.3</v>
      </c>
      <c r="E41" s="2">
        <v>0</v>
      </c>
      <c r="F41" s="2">
        <f t="shared" si="0"/>
        <v>36.332222333115276</v>
      </c>
      <c r="G41" s="2">
        <f t="shared" si="1"/>
        <v>0</v>
      </c>
      <c r="H41" s="2">
        <f t="shared" si="2"/>
        <v>0</v>
      </c>
    </row>
    <row r="42" spans="1:8" hidden="1" x14ac:dyDescent="0.2">
      <c r="A42" s="2">
        <v>38</v>
      </c>
      <c r="B42" s="3" t="s">
        <v>66</v>
      </c>
      <c r="C42" s="2">
        <v>45.1</v>
      </c>
      <c r="D42" s="2">
        <v>20.3</v>
      </c>
      <c r="E42" s="2">
        <v>0</v>
      </c>
      <c r="F42" s="2">
        <f t="shared" si="0"/>
        <v>21.746346150466259</v>
      </c>
      <c r="G42" s="2">
        <f t="shared" si="1"/>
        <v>0</v>
      </c>
      <c r="H42" s="2">
        <f t="shared" si="2"/>
        <v>0</v>
      </c>
    </row>
    <row r="43" spans="1:8" hidden="1" x14ac:dyDescent="0.2">
      <c r="A43" s="2">
        <v>39</v>
      </c>
      <c r="B43" s="3" t="s">
        <v>66</v>
      </c>
      <c r="C43" s="2">
        <v>92.9</v>
      </c>
      <c r="D43" s="2">
        <v>42</v>
      </c>
      <c r="E43" s="2">
        <v>0</v>
      </c>
      <c r="F43" s="2">
        <f t="shared" si="0"/>
        <v>44.944850519019724</v>
      </c>
      <c r="G43" s="2">
        <f t="shared" si="1"/>
        <v>0</v>
      </c>
      <c r="H43" s="2">
        <f t="shared" si="2"/>
        <v>0</v>
      </c>
    </row>
    <row r="44" spans="1:8" hidden="1" x14ac:dyDescent="0.2">
      <c r="A44" s="2">
        <v>40</v>
      </c>
      <c r="B44" s="3" t="s">
        <v>66</v>
      </c>
      <c r="C44" s="2">
        <v>60.2</v>
      </c>
      <c r="D44" s="2">
        <v>24</v>
      </c>
      <c r="E44" s="2">
        <v>0</v>
      </c>
      <c r="F44" s="2">
        <f t="shared" si="0"/>
        <v>26.507851893520325</v>
      </c>
      <c r="G44" s="2">
        <f t="shared" si="1"/>
        <v>0</v>
      </c>
      <c r="H44" s="2">
        <f t="shared" si="2"/>
        <v>0</v>
      </c>
    </row>
    <row r="45" spans="1:8" hidden="1" x14ac:dyDescent="0.2">
      <c r="A45" s="2">
        <v>41</v>
      </c>
      <c r="B45" s="3" t="s">
        <v>66</v>
      </c>
      <c r="C45" s="2">
        <v>67.2</v>
      </c>
      <c r="D45" s="2">
        <v>26.4</v>
      </c>
      <c r="E45" s="2">
        <v>0</v>
      </c>
      <c r="F45" s="2">
        <f t="shared" si="0"/>
        <v>29.272292704458543</v>
      </c>
      <c r="G45" s="2">
        <f t="shared" si="1"/>
        <v>0</v>
      </c>
      <c r="H45" s="2">
        <f t="shared" si="2"/>
        <v>0</v>
      </c>
    </row>
    <row r="46" spans="1:8" hidden="1" x14ac:dyDescent="0.2">
      <c r="A46" s="2">
        <v>42</v>
      </c>
      <c r="B46" s="3" t="s">
        <v>66</v>
      </c>
      <c r="C46" s="2">
        <v>86.3</v>
      </c>
      <c r="D46" s="2">
        <v>25.9</v>
      </c>
      <c r="E46" s="2">
        <v>0</v>
      </c>
      <c r="F46" s="2">
        <f t="shared" si="0"/>
        <v>31.080622794468219</v>
      </c>
      <c r="G46" s="2">
        <f t="shared" si="1"/>
        <v>0</v>
      </c>
      <c r="H46" s="2">
        <f t="shared" si="2"/>
        <v>0</v>
      </c>
    </row>
    <row r="47" spans="1:8" hidden="1" x14ac:dyDescent="0.2">
      <c r="A47" s="2">
        <v>43</v>
      </c>
      <c r="B47" s="3" t="s">
        <v>66</v>
      </c>
      <c r="C47" s="2">
        <v>63.2</v>
      </c>
      <c r="D47" s="2">
        <v>32.5</v>
      </c>
      <c r="E47" s="2">
        <v>0</v>
      </c>
      <c r="F47" s="2">
        <f t="shared" si="0"/>
        <v>33.771288520288081</v>
      </c>
      <c r="G47" s="2">
        <f t="shared" si="1"/>
        <v>0</v>
      </c>
      <c r="H47" s="2">
        <f t="shared" si="2"/>
        <v>0</v>
      </c>
    </row>
    <row r="48" spans="1:8" hidden="1" x14ac:dyDescent="0.2">
      <c r="A48" s="2">
        <v>44</v>
      </c>
      <c r="B48" s="3" t="s">
        <v>66</v>
      </c>
      <c r="C48" s="2">
        <v>61</v>
      </c>
      <c r="D48" s="2">
        <v>23.1</v>
      </c>
      <c r="E48" s="2">
        <v>0</v>
      </c>
      <c r="F48" s="2">
        <f t="shared" si="0"/>
        <v>25.86840138934981</v>
      </c>
      <c r="G48" s="2">
        <f t="shared" si="1"/>
        <v>0</v>
      </c>
      <c r="H48" s="2">
        <f t="shared" si="2"/>
        <v>0</v>
      </c>
    </row>
    <row r="49" spans="1:8" hidden="1" x14ac:dyDescent="0.2">
      <c r="A49" s="2">
        <v>45</v>
      </c>
      <c r="B49" s="3" t="s">
        <v>66</v>
      </c>
      <c r="C49" s="2">
        <v>83</v>
      </c>
      <c r="D49" s="2">
        <v>23.7</v>
      </c>
      <c r="E49" s="2">
        <v>0</v>
      </c>
      <c r="F49" s="2">
        <f t="shared" si="0"/>
        <v>28.908007854452013</v>
      </c>
      <c r="G49" s="2">
        <f t="shared" si="1"/>
        <v>0</v>
      </c>
      <c r="H49" s="2">
        <f t="shared" si="2"/>
        <v>0</v>
      </c>
    </row>
    <row r="50" spans="1:8" hidden="1" x14ac:dyDescent="0.2">
      <c r="A50" s="2">
        <v>46</v>
      </c>
      <c r="B50" s="3" t="s">
        <v>66</v>
      </c>
      <c r="C50" s="2">
        <v>50</v>
      </c>
      <c r="D50" s="2">
        <v>15.3</v>
      </c>
      <c r="E50" s="2">
        <v>0</v>
      </c>
      <c r="F50" s="2">
        <f t="shared" si="0"/>
        <v>18.24667646159417</v>
      </c>
      <c r="G50" s="2">
        <f t="shared" si="1"/>
        <v>0</v>
      </c>
      <c r="H50" s="2">
        <f t="shared" si="2"/>
        <v>0</v>
      </c>
    </row>
    <row r="51" spans="1:8" hidden="1" x14ac:dyDescent="0.2">
      <c r="A51" s="2">
        <v>47</v>
      </c>
      <c r="B51" s="3" t="s">
        <v>66</v>
      </c>
      <c r="C51" s="2">
        <v>67.400000000000006</v>
      </c>
      <c r="D51" s="2">
        <v>15.9</v>
      </c>
      <c r="E51" s="2">
        <v>0</v>
      </c>
      <c r="F51" s="2">
        <f t="shared" si="0"/>
        <v>20.752797355985699</v>
      </c>
      <c r="G51" s="2">
        <f t="shared" si="1"/>
        <v>0</v>
      </c>
      <c r="H51" s="2">
        <f t="shared" si="2"/>
        <v>0</v>
      </c>
    </row>
    <row r="52" spans="1:8" hidden="1" x14ac:dyDescent="0.2">
      <c r="A52" s="2">
        <v>48</v>
      </c>
      <c r="B52" s="3" t="s">
        <v>66</v>
      </c>
      <c r="C52" s="2">
        <v>64.3</v>
      </c>
      <c r="D52" s="2">
        <v>13.7</v>
      </c>
      <c r="E52" s="2">
        <v>0</v>
      </c>
      <c r="F52" s="2">
        <f t="shared" si="0"/>
        <v>18.603377440782996</v>
      </c>
      <c r="G52" s="2">
        <f t="shared" si="1"/>
        <v>0</v>
      </c>
      <c r="H52" s="2">
        <f t="shared" si="2"/>
        <v>0</v>
      </c>
    </row>
    <row r="53" spans="1:8" hidden="1" x14ac:dyDescent="0.2">
      <c r="A53" s="2">
        <v>49</v>
      </c>
      <c r="B53" s="3" t="s">
        <v>66</v>
      </c>
      <c r="C53" s="2">
        <v>66.8</v>
      </c>
      <c r="D53" s="2">
        <v>35.6</v>
      </c>
      <c r="E53" s="2">
        <v>0</v>
      </c>
      <c r="F53" s="2">
        <f t="shared" si="0"/>
        <v>36.710926600949101</v>
      </c>
      <c r="G53" s="2">
        <f t="shared" si="1"/>
        <v>0</v>
      </c>
      <c r="H53" s="2">
        <f t="shared" si="2"/>
        <v>0</v>
      </c>
    </row>
    <row r="54" spans="1:8" hidden="1" x14ac:dyDescent="0.2">
      <c r="A54" s="2">
        <v>50</v>
      </c>
      <c r="B54" s="3" t="s">
        <v>66</v>
      </c>
      <c r="C54" s="2">
        <v>60.8</v>
      </c>
      <c r="D54" s="2">
        <v>33.299999999999997</v>
      </c>
      <c r="E54" s="2">
        <v>0</v>
      </c>
      <c r="F54" s="2">
        <f t="shared" si="0"/>
        <v>34.143819870014468</v>
      </c>
      <c r="G54" s="2">
        <f t="shared" si="1"/>
        <v>0</v>
      </c>
      <c r="H54" s="2">
        <f t="shared" si="2"/>
        <v>0</v>
      </c>
    </row>
    <row r="55" spans="1:8" hidden="1" x14ac:dyDescent="0.2">
      <c r="A55" s="2">
        <v>51</v>
      </c>
      <c r="B55" s="3" t="s">
        <v>66</v>
      </c>
      <c r="C55" s="2">
        <v>46.7</v>
      </c>
      <c r="D55" s="2">
        <v>37.700000000000003</v>
      </c>
      <c r="E55" s="2">
        <v>0</v>
      </c>
      <c r="F55" s="2">
        <f t="shared" si="0"/>
        <v>36.088364681848851</v>
      </c>
      <c r="G55" s="2">
        <f t="shared" si="1"/>
        <v>0</v>
      </c>
      <c r="H55" s="2">
        <f t="shared" si="2"/>
        <v>0</v>
      </c>
    </row>
    <row r="56" spans="1:8" hidden="1" x14ac:dyDescent="0.2">
      <c r="A56" s="2">
        <v>52</v>
      </c>
      <c r="B56" s="3" t="s">
        <v>66</v>
      </c>
      <c r="C56" s="2">
        <v>59.4</v>
      </c>
      <c r="D56" s="2">
        <v>22.1</v>
      </c>
      <c r="E56" s="2">
        <v>0</v>
      </c>
      <c r="F56" s="2">
        <f t="shared" si="0"/>
        <v>24.869251631481145</v>
      </c>
      <c r="G56" s="2">
        <f t="shared" si="1"/>
        <v>0</v>
      </c>
      <c r="H56" s="2">
        <f t="shared" si="2"/>
        <v>0</v>
      </c>
    </row>
    <row r="57" spans="1:8" x14ac:dyDescent="0.2">
      <c r="A57" s="2">
        <v>53</v>
      </c>
      <c r="B57" s="3" t="s">
        <v>66</v>
      </c>
      <c r="C57" s="2">
        <v>60.9</v>
      </c>
      <c r="D57" s="2">
        <v>25.8</v>
      </c>
      <c r="E57" s="2">
        <v>0</v>
      </c>
      <c r="F57" s="2">
        <f t="shared" si="0"/>
        <v>28.053495687216689</v>
      </c>
      <c r="G57" s="2">
        <f t="shared" si="1"/>
        <v>0</v>
      </c>
      <c r="H57" s="2">
        <f t="shared" si="2"/>
        <v>0</v>
      </c>
    </row>
    <row r="58" spans="1:8" x14ac:dyDescent="0.2">
      <c r="A58" s="2">
        <v>54</v>
      </c>
      <c r="B58" s="3" t="s">
        <v>66</v>
      </c>
      <c r="C58" s="2">
        <v>88.9</v>
      </c>
      <c r="D58" s="2">
        <v>28.6</v>
      </c>
      <c r="E58" s="2">
        <v>0</v>
      </c>
      <c r="F58" s="2">
        <f t="shared" si="0"/>
        <v>33.578849927317457</v>
      </c>
      <c r="G58" s="2">
        <f t="shared" si="1"/>
        <v>0</v>
      </c>
      <c r="H58" s="2">
        <f t="shared" si="2"/>
        <v>0</v>
      </c>
    </row>
    <row r="59" spans="1:8" x14ac:dyDescent="0.2">
      <c r="A59" s="2">
        <v>55</v>
      </c>
      <c r="B59" s="3" t="s">
        <v>66</v>
      </c>
      <c r="C59" s="2">
        <v>68.2</v>
      </c>
      <c r="D59" s="2">
        <v>12.3</v>
      </c>
      <c r="E59" s="2">
        <v>0</v>
      </c>
      <c r="F59" s="2">
        <f t="shared" si="0"/>
        <v>17.916655041541549</v>
      </c>
      <c r="G59" s="2">
        <f t="shared" si="1"/>
        <v>0</v>
      </c>
      <c r="H59" s="2">
        <f t="shared" si="2"/>
        <v>0</v>
      </c>
    </row>
    <row r="60" spans="1:8" x14ac:dyDescent="0.2">
      <c r="A60" s="2">
        <v>56</v>
      </c>
      <c r="B60" s="3" t="s">
        <v>66</v>
      </c>
      <c r="C60" s="2">
        <v>88.4</v>
      </c>
      <c r="D60" s="2">
        <v>34.5</v>
      </c>
      <c r="E60" s="2">
        <v>0</v>
      </c>
      <c r="F60" s="2">
        <f t="shared" si="0"/>
        <v>38.321040765511256</v>
      </c>
      <c r="G60" s="2">
        <f t="shared" si="1"/>
        <v>0</v>
      </c>
      <c r="H60" s="2">
        <f t="shared" si="2"/>
        <v>0</v>
      </c>
    </row>
    <row r="61" spans="1:8" x14ac:dyDescent="0.2">
      <c r="A61" s="2">
        <v>57</v>
      </c>
      <c r="B61" s="3" t="s">
        <v>66</v>
      </c>
      <c r="C61" s="2">
        <v>66.599999999999994</v>
      </c>
      <c r="D61" s="2">
        <v>32.200000000000003</v>
      </c>
      <c r="E61" s="2">
        <v>0</v>
      </c>
      <c r="F61" s="2">
        <f t="shared" si="0"/>
        <v>33.92152707430953</v>
      </c>
      <c r="G61" s="2">
        <f t="shared" si="1"/>
        <v>0</v>
      </c>
      <c r="H61" s="2">
        <f t="shared" si="2"/>
        <v>0</v>
      </c>
    </row>
    <row r="62" spans="1:8" x14ac:dyDescent="0.2">
      <c r="A62" s="2">
        <v>58</v>
      </c>
      <c r="B62" s="3" t="s">
        <v>67</v>
      </c>
      <c r="C62" s="2">
        <v>77.8</v>
      </c>
      <c r="D62" s="2">
        <v>48.5</v>
      </c>
      <c r="E62" s="2">
        <v>1</v>
      </c>
      <c r="F62" s="2">
        <f t="shared" si="0"/>
        <v>48.481958281443823</v>
      </c>
      <c r="G62" s="2">
        <f t="shared" si="1"/>
        <v>1</v>
      </c>
      <c r="H62" s="2">
        <f t="shared" si="2"/>
        <v>0</v>
      </c>
    </row>
    <row r="63" spans="1:8" x14ac:dyDescent="0.2">
      <c r="A63" s="2">
        <v>59</v>
      </c>
      <c r="B63" s="3" t="s">
        <v>67</v>
      </c>
      <c r="C63" s="2">
        <v>86.6</v>
      </c>
      <c r="D63" s="2">
        <v>66.599999999999994</v>
      </c>
      <c r="E63" s="2">
        <v>1</v>
      </c>
      <c r="F63" s="2">
        <f t="shared" si="0"/>
        <v>64.228510397665104</v>
      </c>
      <c r="G63" s="2">
        <f t="shared" si="1"/>
        <v>1</v>
      </c>
      <c r="H63" s="2">
        <f t="shared" si="2"/>
        <v>0</v>
      </c>
    </row>
    <row r="64" spans="1:8" x14ac:dyDescent="0.2">
      <c r="A64" s="2">
        <v>60</v>
      </c>
      <c r="B64" s="3" t="s">
        <v>67</v>
      </c>
      <c r="C64" s="2">
        <v>72.900000000000006</v>
      </c>
      <c r="D64" s="2">
        <v>39.4</v>
      </c>
      <c r="E64" s="2">
        <v>1</v>
      </c>
      <c r="F64" s="2">
        <f t="shared" si="0"/>
        <v>40.510015183331376</v>
      </c>
      <c r="G64" s="2">
        <f t="shared" si="1"/>
        <v>0</v>
      </c>
      <c r="H64" s="2">
        <f t="shared" si="2"/>
        <v>1</v>
      </c>
    </row>
    <row r="65" spans="1:8" x14ac:dyDescent="0.2">
      <c r="A65" s="2">
        <v>61</v>
      </c>
      <c r="B65" s="3" t="s">
        <v>67</v>
      </c>
      <c r="C65" s="2">
        <v>90.9</v>
      </c>
      <c r="D65" s="2">
        <v>63.8</v>
      </c>
      <c r="E65" s="2">
        <v>1</v>
      </c>
      <c r="F65" s="2">
        <f t="shared" si="0"/>
        <v>62.449152664945835</v>
      </c>
      <c r="G65" s="2">
        <f t="shared" si="1"/>
        <v>1</v>
      </c>
      <c r="H65" s="2">
        <f t="shared" si="2"/>
        <v>0</v>
      </c>
    </row>
    <row r="66" spans="1:8" x14ac:dyDescent="0.2">
      <c r="A66" s="2">
        <v>62</v>
      </c>
      <c r="B66" s="3" t="s">
        <v>67</v>
      </c>
      <c r="C66" s="2">
        <v>64.3</v>
      </c>
      <c r="D66" s="2">
        <v>50.1</v>
      </c>
      <c r="E66" s="2">
        <v>1</v>
      </c>
      <c r="F66" s="2">
        <f t="shared" si="0"/>
        <v>48.218037401509029</v>
      </c>
      <c r="G66" s="2">
        <f t="shared" si="1"/>
        <v>1</v>
      </c>
      <c r="H66" s="2">
        <f t="shared" si="2"/>
        <v>0</v>
      </c>
    </row>
    <row r="67" spans="1:8" x14ac:dyDescent="0.2">
      <c r="A67" s="2">
        <v>63</v>
      </c>
      <c r="B67" s="3" t="s">
        <v>67</v>
      </c>
      <c r="C67" s="2">
        <v>53.9</v>
      </c>
      <c r="D67" s="2">
        <v>36.4</v>
      </c>
      <c r="E67" s="2">
        <v>1</v>
      </c>
      <c r="F67" s="2">
        <f t="shared" si="0"/>
        <v>35.865719147966338</v>
      </c>
      <c r="G67" s="2">
        <f t="shared" si="1"/>
        <v>0</v>
      </c>
      <c r="H67" s="2">
        <f t="shared" si="2"/>
        <v>1</v>
      </c>
    </row>
    <row r="68" spans="1:8" x14ac:dyDescent="0.2">
      <c r="A68" s="2">
        <v>64</v>
      </c>
      <c r="B68" s="3" t="s">
        <v>67</v>
      </c>
      <c r="C68" s="2">
        <v>74.8</v>
      </c>
      <c r="D68" s="2">
        <v>56</v>
      </c>
      <c r="E68" s="2">
        <v>1</v>
      </c>
      <c r="F68" s="2">
        <f t="shared" si="0"/>
        <v>54.235954604445745</v>
      </c>
      <c r="G68" s="2">
        <f t="shared" si="1"/>
        <v>1</v>
      </c>
      <c r="H68" s="2">
        <f t="shared" si="2"/>
        <v>0</v>
      </c>
    </row>
    <row r="69" spans="1:8" x14ac:dyDescent="0.2">
      <c r="A69" s="2">
        <v>65</v>
      </c>
      <c r="B69" s="3" t="s">
        <v>67</v>
      </c>
      <c r="C69" s="2">
        <v>83.5</v>
      </c>
      <c r="D69" s="2">
        <v>61.3</v>
      </c>
      <c r="E69" s="2">
        <v>1</v>
      </c>
      <c r="F69" s="2">
        <f t="shared" si="0"/>
        <v>59.556962848444542</v>
      </c>
      <c r="G69" s="2">
        <f t="shared" si="1"/>
        <v>1</v>
      </c>
      <c r="H69" s="2">
        <f t="shared" si="2"/>
        <v>0</v>
      </c>
    </row>
    <row r="70" spans="1:8" x14ac:dyDescent="0.2">
      <c r="A70" s="2">
        <v>66</v>
      </c>
      <c r="B70" s="3" t="s">
        <v>67</v>
      </c>
      <c r="C70" s="2">
        <v>83.7</v>
      </c>
      <c r="D70" s="2">
        <v>55.5</v>
      </c>
      <c r="E70" s="2">
        <v>1</v>
      </c>
      <c r="F70" s="2">
        <f t="shared" ref="F70:F88" si="3">SUMPRODUCT($F$3:$G$3,C70:D70)</f>
        <v>54.861338428966533</v>
      </c>
      <c r="G70" s="2">
        <f t="shared" ref="G70:G88" si="4">IF(F70&gt;$H$3,1,0)</f>
        <v>1</v>
      </c>
      <c r="H70" s="2">
        <f t="shared" ref="H70:H88" si="5">IF(G70-E70=0,0,1)</f>
        <v>0</v>
      </c>
    </row>
    <row r="71" spans="1:8" x14ac:dyDescent="0.2">
      <c r="A71" s="2">
        <v>67</v>
      </c>
      <c r="B71" s="3" t="s">
        <v>67</v>
      </c>
      <c r="C71" s="2">
        <v>100.3</v>
      </c>
      <c r="D71" s="2">
        <v>55.5</v>
      </c>
      <c r="E71" s="2">
        <v>1</v>
      </c>
      <c r="F71" s="2">
        <f t="shared" si="3"/>
        <v>56.786525488487669</v>
      </c>
      <c r="G71" s="2">
        <f t="shared" si="4"/>
        <v>1</v>
      </c>
      <c r="H71" s="2">
        <f t="shared" si="5"/>
        <v>0</v>
      </c>
    </row>
    <row r="72" spans="1:8" x14ac:dyDescent="0.2">
      <c r="A72" s="2">
        <v>68</v>
      </c>
      <c r="B72" s="3" t="s">
        <v>67</v>
      </c>
      <c r="C72" s="2">
        <v>86.6</v>
      </c>
      <c r="D72" s="2">
        <v>56.2</v>
      </c>
      <c r="E72" s="2">
        <v>1</v>
      </c>
      <c r="F72" s="2">
        <f t="shared" si="3"/>
        <v>55.767178980314817</v>
      </c>
      <c r="G72" s="2">
        <f t="shared" si="4"/>
        <v>1</v>
      </c>
      <c r="H72" s="2">
        <f t="shared" si="5"/>
        <v>0</v>
      </c>
    </row>
    <row r="73" spans="1:8" x14ac:dyDescent="0.2">
      <c r="A73" s="2">
        <v>69</v>
      </c>
      <c r="B73" s="3" t="s">
        <v>67</v>
      </c>
      <c r="C73" s="2">
        <v>84.3</v>
      </c>
      <c r="D73" s="2">
        <v>49.8</v>
      </c>
      <c r="E73" s="2">
        <v>1</v>
      </c>
      <c r="F73" s="2">
        <f t="shared" si="3"/>
        <v>50.293463015051607</v>
      </c>
      <c r="G73" s="2">
        <f t="shared" si="4"/>
        <v>1</v>
      </c>
      <c r="H73" s="2">
        <f t="shared" si="5"/>
        <v>0</v>
      </c>
    </row>
    <row r="74" spans="1:8" x14ac:dyDescent="0.2">
      <c r="A74" s="2">
        <v>70</v>
      </c>
      <c r="B74" s="3" t="s">
        <v>67</v>
      </c>
      <c r="C74" s="2">
        <v>87.7</v>
      </c>
      <c r="D74" s="2">
        <v>54.3</v>
      </c>
      <c r="E74" s="2">
        <v>1</v>
      </c>
      <c r="F74" s="2">
        <f t="shared" si="3"/>
        <v>54.34893145400396</v>
      </c>
      <c r="G74" s="2">
        <f t="shared" si="4"/>
        <v>1</v>
      </c>
      <c r="H74" s="2">
        <f t="shared" si="5"/>
        <v>0</v>
      </c>
    </row>
    <row r="75" spans="1:8" x14ac:dyDescent="0.2">
      <c r="A75" s="2">
        <v>71</v>
      </c>
      <c r="B75" s="3" t="s">
        <v>67</v>
      </c>
      <c r="C75" s="2">
        <v>88.2</v>
      </c>
      <c r="D75" s="2">
        <v>65.400000000000006</v>
      </c>
      <c r="E75" s="2">
        <v>1</v>
      </c>
      <c r="F75" s="2">
        <f t="shared" si="3"/>
        <v>63.437763124940453</v>
      </c>
      <c r="G75" s="2">
        <f t="shared" si="4"/>
        <v>1</v>
      </c>
      <c r="H75" s="2">
        <f t="shared" si="5"/>
        <v>0</v>
      </c>
    </row>
    <row r="76" spans="1:8" x14ac:dyDescent="0.2">
      <c r="A76" s="2">
        <v>72</v>
      </c>
      <c r="B76" s="3" t="s">
        <v>67</v>
      </c>
      <c r="C76" s="2">
        <v>84.7</v>
      </c>
      <c r="D76" s="2">
        <v>45</v>
      </c>
      <c r="E76" s="2">
        <v>1</v>
      </c>
      <c r="F76" s="2">
        <f t="shared" si="3"/>
        <v>46.434623179747717</v>
      </c>
      <c r="G76" s="2">
        <f t="shared" si="4"/>
        <v>1</v>
      </c>
      <c r="H76" s="2">
        <f t="shared" si="5"/>
        <v>0</v>
      </c>
    </row>
    <row r="77" spans="1:8" x14ac:dyDescent="0.2">
      <c r="A77" s="2">
        <v>73</v>
      </c>
      <c r="B77" s="3" t="s">
        <v>67</v>
      </c>
      <c r="C77" s="2">
        <v>67.400000000000006</v>
      </c>
      <c r="D77" s="2">
        <v>46.6</v>
      </c>
      <c r="E77" s="2">
        <v>1</v>
      </c>
      <c r="F77" s="2">
        <f t="shared" si="3"/>
        <v>45.729996828356278</v>
      </c>
      <c r="G77" s="2">
        <f t="shared" si="4"/>
        <v>1</v>
      </c>
      <c r="H77" s="2">
        <f t="shared" si="5"/>
        <v>0</v>
      </c>
    </row>
    <row r="78" spans="1:8" x14ac:dyDescent="0.2">
      <c r="A78" s="2">
        <v>74</v>
      </c>
      <c r="B78" s="3" t="s">
        <v>67</v>
      </c>
      <c r="C78" s="2">
        <v>64.900000000000006</v>
      </c>
      <c r="D78" s="2">
        <v>48.3</v>
      </c>
      <c r="E78" s="2">
        <v>1</v>
      </c>
      <c r="F78" s="2">
        <f t="shared" si="3"/>
        <v>46.82316126910046</v>
      </c>
      <c r="G78" s="2">
        <f t="shared" si="4"/>
        <v>1</v>
      </c>
      <c r="H78" s="2">
        <f t="shared" si="5"/>
        <v>0</v>
      </c>
    </row>
    <row r="79" spans="1:8" x14ac:dyDescent="0.2">
      <c r="A79" s="2">
        <v>75</v>
      </c>
      <c r="B79" s="3" t="s">
        <v>67</v>
      </c>
      <c r="C79" s="2">
        <v>81.400000000000006</v>
      </c>
      <c r="D79" s="2">
        <v>57.4</v>
      </c>
      <c r="E79" s="2">
        <v>1</v>
      </c>
      <c r="F79" s="2">
        <f t="shared" si="3"/>
        <v>56.140415806396348</v>
      </c>
      <c r="G79" s="2">
        <f t="shared" si="4"/>
        <v>1</v>
      </c>
      <c r="H79" s="2">
        <f t="shared" si="5"/>
        <v>0</v>
      </c>
    </row>
    <row r="80" spans="1:8" x14ac:dyDescent="0.2">
      <c r="A80" s="2">
        <v>76</v>
      </c>
      <c r="B80" s="3" t="s">
        <v>67</v>
      </c>
      <c r="C80" s="2">
        <v>77.400000000000006</v>
      </c>
      <c r="D80" s="2">
        <v>64.7</v>
      </c>
      <c r="E80" s="2">
        <v>1</v>
      </c>
      <c r="F80" s="2">
        <f t="shared" si="3"/>
        <v>61.615719093458615</v>
      </c>
      <c r="G80" s="2">
        <f t="shared" si="4"/>
        <v>1</v>
      </c>
      <c r="H80" s="2">
        <f t="shared" si="5"/>
        <v>0</v>
      </c>
    </row>
    <row r="81" spans="1:8" x14ac:dyDescent="0.2">
      <c r="A81" s="2">
        <v>77</v>
      </c>
      <c r="B81" s="3" t="s">
        <v>67</v>
      </c>
      <c r="C81" s="2">
        <v>67.599999999999994</v>
      </c>
      <c r="D81" s="2">
        <v>37.6</v>
      </c>
      <c r="E81" s="2">
        <v>1</v>
      </c>
      <c r="F81" s="2">
        <f t="shared" si="3"/>
        <v>38.430885818924338</v>
      </c>
      <c r="G81" s="2">
        <f t="shared" si="4"/>
        <v>0</v>
      </c>
      <c r="H81" s="2">
        <f t="shared" si="5"/>
        <v>1</v>
      </c>
    </row>
    <row r="82" spans="1:8" x14ac:dyDescent="0.2">
      <c r="A82" s="2">
        <v>78</v>
      </c>
      <c r="B82" s="3" t="s">
        <v>67</v>
      </c>
      <c r="C82" s="2">
        <v>90.4</v>
      </c>
      <c r="D82" s="2">
        <v>57.3</v>
      </c>
      <c r="E82" s="2">
        <v>1</v>
      </c>
      <c r="F82" s="2">
        <f t="shared" si="3"/>
        <v>57.102832967068125</v>
      </c>
      <c r="G82" s="2">
        <f t="shared" si="4"/>
        <v>1</v>
      </c>
      <c r="H82" s="2">
        <f t="shared" si="5"/>
        <v>0</v>
      </c>
    </row>
    <row r="83" spans="1:8" x14ac:dyDescent="0.2">
      <c r="A83" s="2">
        <v>79</v>
      </c>
      <c r="B83" s="3" t="s">
        <v>67</v>
      </c>
      <c r="C83" s="2">
        <v>90.2</v>
      </c>
      <c r="D83" s="2">
        <v>62.9</v>
      </c>
      <c r="E83" s="2">
        <v>1</v>
      </c>
      <c r="F83" s="2">
        <f t="shared" si="3"/>
        <v>61.635739474674011</v>
      </c>
      <c r="G83" s="2">
        <f t="shared" si="4"/>
        <v>1</v>
      </c>
      <c r="H83" s="2">
        <f t="shared" si="5"/>
        <v>0</v>
      </c>
    </row>
    <row r="84" spans="1:8" x14ac:dyDescent="0.2">
      <c r="A84" s="2">
        <v>80</v>
      </c>
      <c r="B84" s="3" t="s">
        <v>67</v>
      </c>
      <c r="C84" s="2">
        <v>85.1</v>
      </c>
      <c r="D84" s="2">
        <v>59.8</v>
      </c>
      <c r="E84" s="2">
        <v>1</v>
      </c>
      <c r="F84" s="2">
        <f t="shared" si="3"/>
        <v>58.522138707911687</v>
      </c>
      <c r="G84" s="2">
        <f t="shared" si="4"/>
        <v>1</v>
      </c>
      <c r="H84" s="2">
        <f t="shared" si="5"/>
        <v>0</v>
      </c>
    </row>
    <row r="85" spans="1:8" x14ac:dyDescent="0.2">
      <c r="A85" s="2">
        <v>81</v>
      </c>
      <c r="B85" s="3" t="s">
        <v>67</v>
      </c>
      <c r="C85" s="2">
        <v>74.099999999999994</v>
      </c>
      <c r="D85" s="2">
        <v>36.700000000000003</v>
      </c>
      <c r="E85" s="2">
        <v>1</v>
      </c>
      <c r="F85" s="2">
        <f t="shared" si="3"/>
        <v>38.452493521938791</v>
      </c>
      <c r="G85" s="2">
        <f t="shared" si="4"/>
        <v>0</v>
      </c>
      <c r="H85" s="2">
        <f t="shared" si="5"/>
        <v>1</v>
      </c>
    </row>
    <row r="86" spans="1:8" x14ac:dyDescent="0.2">
      <c r="A86" s="2">
        <v>82</v>
      </c>
      <c r="B86" s="3" t="s">
        <v>67</v>
      </c>
      <c r="C86" s="2">
        <v>78.5</v>
      </c>
      <c r="D86" s="2">
        <v>46</v>
      </c>
      <c r="E86" s="2">
        <v>1</v>
      </c>
      <c r="F86" s="2">
        <f t="shared" si="3"/>
        <v>46.529166969889587</v>
      </c>
      <c r="G86" s="2">
        <f t="shared" si="4"/>
        <v>1</v>
      </c>
      <c r="H86" s="2">
        <f t="shared" si="5"/>
        <v>0</v>
      </c>
    </row>
    <row r="87" spans="1:8" x14ac:dyDescent="0.2">
      <c r="A87" s="2">
        <v>83</v>
      </c>
      <c r="B87" s="3" t="s">
        <v>67</v>
      </c>
      <c r="C87" s="2">
        <v>75.2</v>
      </c>
      <c r="D87" s="2">
        <v>51.1</v>
      </c>
      <c r="E87" s="2">
        <v>1</v>
      </c>
      <c r="F87" s="2">
        <f t="shared" si="3"/>
        <v>50.295755813205801</v>
      </c>
      <c r="G87" s="2">
        <f t="shared" si="4"/>
        <v>1</v>
      </c>
      <c r="H87" s="2">
        <f t="shared" si="5"/>
        <v>0</v>
      </c>
    </row>
    <row r="88" spans="1:8" x14ac:dyDescent="0.2">
      <c r="A88" s="2">
        <v>84</v>
      </c>
      <c r="B88" s="3" t="s">
        <v>67</v>
      </c>
      <c r="C88" s="2">
        <v>100.7</v>
      </c>
      <c r="D88" s="2">
        <v>58.8</v>
      </c>
      <c r="E88" s="2">
        <v>1</v>
      </c>
      <c r="F88" s="2">
        <f t="shared" si="3"/>
        <v>59.517761084004682</v>
      </c>
      <c r="G88" s="2">
        <f t="shared" si="4"/>
        <v>1</v>
      </c>
      <c r="H88" s="2">
        <f t="shared" si="5"/>
        <v>0</v>
      </c>
    </row>
  </sheetData>
  <phoneticPr fontId="0" type="noConversion"/>
  <printOptions headings="1" gridLines="1"/>
  <pageMargins left="0.75" right="0.75" top="1" bottom="1" header="0.5" footer="0.5"/>
  <pageSetup scale="5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Dane</vt:lpstr>
      <vt:lpstr>Klasyfikacje</vt:lpstr>
      <vt:lpstr>Rzeczywiste_dane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2019-08-06T18:58:33Z</dcterms:created>
  <dcterms:modified xsi:type="dcterms:W3CDTF">2019-08-06T18:58:33Z</dcterms:modified>
</cp:coreProperties>
</file>